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5 下水道（特環）\"/>
    </mc:Choice>
  </mc:AlternateContent>
  <xr:revisionPtr revIDLastSave="0" documentId="13_ncr:1_{578777DE-04EB-4F5E-947F-B5B4B1C6A538}" xr6:coauthVersionLast="47" xr6:coauthVersionMax="47" xr10:uidLastSave="{00000000-0000-0000-0000-000000000000}"/>
  <workbookProtection workbookAlgorithmName="SHA-512" workbookHashValue="j7I+wtSPs5wxL7fL6UW7YxQvcHyWRgWFV7WcG2rD5BCsZXF+/ztEvVjJsnKhvgSC9a9uNIMnldRqmluIkgKx/g==" workbookSaltValue="PotFIYEAX6fyQemeUHdTLQ==" workbookSpinCount="100000" lockStructure="1"/>
  <bookViews>
    <workbookView xWindow="-110" yWindow="-110" windowWidth="19420" windowHeight="116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I85" i="4"/>
  <c r="G85" i="4"/>
  <c r="F85" i="4"/>
  <c r="AT10" i="4"/>
  <c r="I10"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<sst xmlns="http://schemas.openxmlformats.org/spreadsheetml/2006/main" count="253" uniqueCount="115">
  <si>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</si>
  <si>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</si>
  <si>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</si>
  <si>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</si>
  <si>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</si>
  <si>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</si>
  <si>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</si>
  <si>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</si>
  <si>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</si>
  <si>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</si>
  <si>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</si>
  <si>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</si>
  <si>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</si>
  <si>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</si>
  <si>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</si>
  <si>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</si>
  <si>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</si>
  <si>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</si>
  <si>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</si>
  <si>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</si>
  <si>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</si>
  <si>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</si>
  <si>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</si>
  <si>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</si>
  <si>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</si>
  <si>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</si>
  <si>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</si>
  <si>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</si>
  <si>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</si>
  <si>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</si>
  <si>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</si>
  <si>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</si>
  <si>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</si>
  <si>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</si>
  <si>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</si>
  <si>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</si>
  <si>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</si>
  <si>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</si>
  <si>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</si>
  <si>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</si>
  <si>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</si>
  <si>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</si>
  <si>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</si>
  <si>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</si>
  <si>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</si>
  <si>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</si>
  <si>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</si>
  <si>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</si>
  <si>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</si>
  <si>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</si>
  <si>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</si>
  <si>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</si>
  <si>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</si>
  <si>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</si>
  <si>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</si>
  <si>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</si>
  <si>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</si>
  <si>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</si>
  <si>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</si>
  <si>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</si>
  <si>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</si>
  <si>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</si>
  <si>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</si>
  <si>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</si>
  <si>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</si>
  <si>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</si>
  <si>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</si>
  <si>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</si>
  <si>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</si>
  <si>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</si>
  <si>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</si>
  <si>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</si>
  <si>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</si>
  <si>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</si>
  <si>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</si>
  <si>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</si>
  <si>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</si>
  <si>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</si>
  <si>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</si>
  <si>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</si>
  <si>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</si>
  <si>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</si>
  <si>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</si>
  <si>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</si>
  <si>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</si>
  <si>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</si>
  <si>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</si>
  <si>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</si>
  <si>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</si>
  <si>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</si>
  <si>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</si>
  <si>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</si>
  <si>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</si>
  <si>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</si>
  <si>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</si>
  <si>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</si>
  <si>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日光市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</si>
  <si>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</si>
  <si>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</si>
  <si>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</si>
  <si>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</si>
  <si>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</si>
  <si>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</si>
  <si>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</si>
  <si>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</si>
  <si>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</si>
  <si>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</si>
  <si>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</si>
  <si>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</si>
  <si>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</si>
  <si>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</si>
  <si>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</si>
  <si>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当処理区の管渠は布設されてから耐用年数を経過していないものが多く、布設替等による改善を行なっていない状況です。
　しかしながら今後、老朽化により漏水等が発生することも懸念されるため、緊急度や対象範囲の検討等により計画的な改築を推進します。</t>
    <phoneticPr fontId="4"/>
  </si>
  <si>
    <t>　特定環境保全公共下水道事業のうち、湯西川処理区についてはほぼ整備が完了し水洗化率が高い状況にありますが、川治処理区は平成20年7月に供用開始し、水洗化率が他処理区と比較し低い状況にあります。
　そのため、未接続者への普及促進により有収水量の増加等による使用料収入や他の財源を確保していくことが必要となります。
　今後も損益情報や資産情報により経営状態を把握したうえで、経費の削減と適正な使用料の検討等を行い、経営の健全化を図っていくことが重要であり、将来にわたって安定的なサービスを提供していけるよう努めていく必要があります。</t>
    <phoneticPr fontId="4"/>
  </si>
  <si>
    <t>①経常収支比率
　当該値は100％を超えていますが、収益の内容は一般会計から財源補てんの繰入金を受けている状況にあることから、健全な経営のために、経費削減、財源の確保を図っていく必要があります。
②累積欠損金比率
　欠損金は発生していませんが、一般会計から財源補てんの繰入金を受けている状況のため、経費削減、財源の確保を図っていく必要があります。
③流動比率
　類似団体よりも高い状況となっていますが、今後も流動比率増加に向けて、企業債償還を着実に進めるとともに、経費削減、財源の確保を図っていく必要があります。
⑤経費回収率
　物価上昇等の影響により100％未満となり、汚水処理に係る費用を使用料のみで賄えず、繰入金を充てている状況です。当処理区内は下水道への接続率が低く、安定した有収水量の確保のため、未接続解消及び汚水処理費の削減を図っていく必要があります
⑥汚水処理原価
　類似団体より低い状況となっていますが、今後も安定した有収水量の確保のため、不明水等の対策や未接続解消を図っていく必要があります。
⑦施設利用率
　類似団体より低い状況にあるため、未接続解消を図っていく必要があります。
⑧水洗化率
　類似団体より低い状況にあるため、今後も戸別訪問等の普及促進を行い、下水道への未接続解消を図っていく必要があります。</t>
    <rPh sb="112" eb="114">
      <t>ハッセイ</t>
    </rPh>
    <rPh sb="280" eb="282">
      <t>ミマン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</si>
</sst>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527-4C7F-AC6C-ED9C8BEABAF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0.06</c:v>
                </c:pt>
                <c:pt idx="2">
                  <c:v>0.27</c:v>
                </c:pt>
                <c:pt idx="3">
                  <c:v>0.22</c:v>
                </c:pt>
                <c:pt idx="4">
                  <c:v>0.17</c:v>
                </c:pt>
              </c:numCache>
            </c:numRef>
          </c:val>
          <c:smooth val="0"/>
          <c:extLst>
            <c:ext xmlns:c16="http://schemas.microsoft.com/office/drawing/2014/chart" uri="{C3380CC4-5D6E-409C-BE32-E72D297353CC}">
              <c16:uniqueId val="{00000001-B527-4C7F-AC6C-ED9C8BEABAF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98.37</c:v>
                </c:pt>
                <c:pt idx="2">
                  <c:v>92.32</c:v>
                </c:pt>
                <c:pt idx="3">
                  <c:v>99.97</c:v>
                </c:pt>
                <c:pt idx="4">
                  <c:v>101.44</c:v>
                </c:pt>
              </c:numCache>
            </c:numRef>
          </c:val>
          <c:extLst>
            <c:ext xmlns:c16="http://schemas.microsoft.com/office/drawing/2014/chart" uri="{C3380CC4-5D6E-409C-BE32-E72D297353CC}">
              <c16:uniqueId val="{00000000-DB9D-46E0-8EF4-10A4B96FF90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102.7</c:v>
                </c:pt>
                <c:pt idx="2">
                  <c:v>104.11</c:v>
                </c:pt>
                <c:pt idx="3">
                  <c:v>101.98</c:v>
                </c:pt>
                <c:pt idx="4">
                  <c:v>102.68</c:v>
                </c:pt>
              </c:numCache>
            </c:numRef>
          </c:val>
          <c:smooth val="0"/>
          <c:extLst>
            <c:ext xmlns:c16="http://schemas.microsoft.com/office/drawing/2014/chart" uri="{C3380CC4-5D6E-409C-BE32-E72D297353CC}">
              <c16:uniqueId val="{00000001-DB9D-46E0-8EF4-10A4B96FF90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4.78</c:v>
                </c:pt>
                <c:pt idx="2">
                  <c:v>9.36</c:v>
                </c:pt>
                <c:pt idx="3">
                  <c:v>13.87</c:v>
                </c:pt>
                <c:pt idx="4">
                  <c:v>18.010000000000002</c:v>
                </c:pt>
              </c:numCache>
            </c:numRef>
          </c:val>
          <c:extLst>
            <c:ext xmlns:c16="http://schemas.microsoft.com/office/drawing/2014/chart" uri="{C3380CC4-5D6E-409C-BE32-E72D297353CC}">
              <c16:uniqueId val="{00000000-C4EF-4A2B-A4B1-2CE23BB9329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29.24</c:v>
                </c:pt>
                <c:pt idx="2">
                  <c:v>31.73</c:v>
                </c:pt>
                <c:pt idx="3">
                  <c:v>32.57</c:v>
                </c:pt>
                <c:pt idx="4">
                  <c:v>33.159999999999997</c:v>
                </c:pt>
              </c:numCache>
            </c:numRef>
          </c:val>
          <c:smooth val="0"/>
          <c:extLst>
            <c:ext xmlns:c16="http://schemas.microsoft.com/office/drawing/2014/chart" uri="{C3380CC4-5D6E-409C-BE32-E72D297353CC}">
              <c16:uniqueId val="{00000001-C4EF-4A2B-A4B1-2CE23BB9329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D29-4AF1-8133-E2EF56B1315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formatCode="#,##0.00;&quot;△&quot;#,##0.00;&quot;-&quot;">
                  <c:v>0.04</c:v>
                </c:pt>
                <c:pt idx="4" formatCode="#,##0.00;&quot;△&quot;#,##0.00;&quot;-&quot;">
                  <c:v>0.12</c:v>
                </c:pt>
              </c:numCache>
            </c:numRef>
          </c:val>
          <c:smooth val="0"/>
          <c:extLst>
            <c:ext xmlns:c16="http://schemas.microsoft.com/office/drawing/2014/chart" uri="{C3380CC4-5D6E-409C-BE32-E72D297353CC}">
              <c16:uniqueId val="{00000001-8D29-4AF1-8133-E2EF56B1315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34.049999999999997</c:v>
                </c:pt>
                <c:pt idx="2">
                  <c:v>69.81</c:v>
                </c:pt>
                <c:pt idx="3" formatCode="#,##0.00;&quot;△&quot;#,##0.00">
                  <c:v>0</c:v>
                </c:pt>
                <c:pt idx="4" formatCode="#,##0.00;&quot;△&quot;#,##0.00">
                  <c:v>0</c:v>
                </c:pt>
              </c:numCache>
            </c:numRef>
          </c:val>
          <c:extLst>
            <c:ext xmlns:c16="http://schemas.microsoft.com/office/drawing/2014/chart" uri="{C3380CC4-5D6E-409C-BE32-E72D297353CC}">
              <c16:uniqueId val="{00000000-4322-4BF3-A2D8-5D117F8AA78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48.2</c:v>
                </c:pt>
                <c:pt idx="2">
                  <c:v>46.91</c:v>
                </c:pt>
                <c:pt idx="3">
                  <c:v>52.27</c:v>
                </c:pt>
                <c:pt idx="4">
                  <c:v>58.68</c:v>
                </c:pt>
              </c:numCache>
            </c:numRef>
          </c:val>
          <c:smooth val="0"/>
          <c:extLst>
            <c:ext xmlns:c16="http://schemas.microsoft.com/office/drawing/2014/chart" uri="{C3380CC4-5D6E-409C-BE32-E72D297353CC}">
              <c16:uniqueId val="{00000001-4322-4BF3-A2D8-5D117F8AA78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78.53</c:v>
                </c:pt>
                <c:pt idx="2">
                  <c:v>56.26</c:v>
                </c:pt>
                <c:pt idx="3">
                  <c:v>51.68</c:v>
                </c:pt>
                <c:pt idx="4">
                  <c:v>73.239999999999995</c:v>
                </c:pt>
              </c:numCache>
            </c:numRef>
          </c:val>
          <c:extLst>
            <c:ext xmlns:c16="http://schemas.microsoft.com/office/drawing/2014/chart" uri="{C3380CC4-5D6E-409C-BE32-E72D297353CC}">
              <c16:uniqueId val="{00000000-6318-4F9C-838C-5ABF1DC15F1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46.85</c:v>
                </c:pt>
                <c:pt idx="2">
                  <c:v>44.35</c:v>
                </c:pt>
                <c:pt idx="3">
                  <c:v>41.51</c:v>
                </c:pt>
                <c:pt idx="4">
                  <c:v>45.01</c:v>
                </c:pt>
              </c:numCache>
            </c:numRef>
          </c:val>
          <c:smooth val="0"/>
          <c:extLst>
            <c:ext xmlns:c16="http://schemas.microsoft.com/office/drawing/2014/chart" uri="{C3380CC4-5D6E-409C-BE32-E72D297353CC}">
              <c16:uniqueId val="{00000001-6318-4F9C-838C-5ABF1DC15F1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formatCode="#,##0.00;&quot;△&quot;#,##0.00;&quot;-&quot;">
                  <c:v>15</c:v>
                </c:pt>
                <c:pt idx="4">
                  <c:v>0</c:v>
                </c:pt>
              </c:numCache>
            </c:numRef>
          </c:val>
          <c:extLst>
            <c:ext xmlns:c16="http://schemas.microsoft.com/office/drawing/2014/chart" uri="{C3380CC4-5D6E-409C-BE32-E72D297353CC}">
              <c16:uniqueId val="{00000000-715F-48CF-8315-B4C909253C5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1268.6300000000001</c:v>
                </c:pt>
                <c:pt idx="2">
                  <c:v>1283.69</c:v>
                </c:pt>
                <c:pt idx="3">
                  <c:v>1160.22</c:v>
                </c:pt>
                <c:pt idx="4">
                  <c:v>1141.98</c:v>
                </c:pt>
              </c:numCache>
            </c:numRef>
          </c:val>
          <c:smooth val="0"/>
          <c:extLst>
            <c:ext xmlns:c16="http://schemas.microsoft.com/office/drawing/2014/chart" uri="{C3380CC4-5D6E-409C-BE32-E72D297353CC}">
              <c16:uniqueId val="{00000001-715F-48CF-8315-B4C909253C5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74.540000000000006</c:v>
                </c:pt>
                <c:pt idx="2">
                  <c:v>58.62</c:v>
                </c:pt>
                <c:pt idx="3">
                  <c:v>100</c:v>
                </c:pt>
                <c:pt idx="4">
                  <c:v>89.61</c:v>
                </c:pt>
              </c:numCache>
            </c:numRef>
          </c:val>
          <c:extLst>
            <c:ext xmlns:c16="http://schemas.microsoft.com/office/drawing/2014/chart" uri="{C3380CC4-5D6E-409C-BE32-E72D297353CC}">
              <c16:uniqueId val="{00000000-701F-4347-A455-A4DCDD43054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82.88</c:v>
                </c:pt>
                <c:pt idx="2">
                  <c:v>82.53</c:v>
                </c:pt>
                <c:pt idx="3">
                  <c:v>81.81</c:v>
                </c:pt>
                <c:pt idx="4">
                  <c:v>82.27</c:v>
                </c:pt>
              </c:numCache>
            </c:numRef>
          </c:val>
          <c:smooth val="0"/>
          <c:extLst>
            <c:ext xmlns:c16="http://schemas.microsoft.com/office/drawing/2014/chart" uri="{C3380CC4-5D6E-409C-BE32-E72D297353CC}">
              <c16:uniqueId val="{00000001-701F-4347-A455-A4DCDD43054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175.95</c:v>
                </c:pt>
                <c:pt idx="2">
                  <c:v>224.4</c:v>
                </c:pt>
                <c:pt idx="3">
                  <c:v>161.91999999999999</c:v>
                </c:pt>
                <c:pt idx="4">
                  <c:v>179.85</c:v>
                </c:pt>
              </c:numCache>
            </c:numRef>
          </c:val>
          <c:extLst>
            <c:ext xmlns:c16="http://schemas.microsoft.com/office/drawing/2014/chart" uri="{C3380CC4-5D6E-409C-BE32-E72D297353CC}">
              <c16:uniqueId val="{00000000-8251-431B-BEB6-FD2E526CA8D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187.76</c:v>
                </c:pt>
                <c:pt idx="2">
                  <c:v>190.48</c:v>
                </c:pt>
                <c:pt idx="3">
                  <c:v>193.59</c:v>
                </c:pt>
                <c:pt idx="4">
                  <c:v>194.42</c:v>
                </c:pt>
              </c:numCache>
            </c:numRef>
          </c:val>
          <c:smooth val="0"/>
          <c:extLst>
            <c:ext xmlns:c16="http://schemas.microsoft.com/office/drawing/2014/chart" uri="{C3380CC4-5D6E-409C-BE32-E72D297353CC}">
              <c16:uniqueId val="{00000001-8251-431B-BEB6-FD2E526CA8D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19.79</c:v>
                </c:pt>
                <c:pt idx="2">
                  <c:v>31.51</c:v>
                </c:pt>
                <c:pt idx="3">
                  <c:v>14.89</c:v>
                </c:pt>
                <c:pt idx="4">
                  <c:v>15.43</c:v>
                </c:pt>
              </c:numCache>
            </c:numRef>
          </c:val>
          <c:extLst>
            <c:ext xmlns:c16="http://schemas.microsoft.com/office/drawing/2014/chart" uri="{C3380CC4-5D6E-409C-BE32-E72D297353CC}">
              <c16:uniqueId val="{00000000-8E40-4293-B498-67B3A4929A9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45.87</c:v>
                </c:pt>
                <c:pt idx="2">
                  <c:v>44.24</c:v>
                </c:pt>
                <c:pt idx="3">
                  <c:v>45.3</c:v>
                </c:pt>
                <c:pt idx="4">
                  <c:v>45.6</c:v>
                </c:pt>
              </c:numCache>
            </c:numRef>
          </c:val>
          <c:smooth val="0"/>
          <c:extLst>
            <c:ext xmlns:c16="http://schemas.microsoft.com/office/drawing/2014/chart" uri="{C3380CC4-5D6E-409C-BE32-E72D297353CC}">
              <c16:uniqueId val="{00000001-8E40-4293-B498-67B3A4929A9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60.06</c:v>
                </c:pt>
                <c:pt idx="2">
                  <c:v>60.76</c:v>
                </c:pt>
                <c:pt idx="3">
                  <c:v>61.25</c:v>
                </c:pt>
                <c:pt idx="4">
                  <c:v>60.84</c:v>
                </c:pt>
              </c:numCache>
            </c:numRef>
          </c:val>
          <c:extLst>
            <c:ext xmlns:c16="http://schemas.microsoft.com/office/drawing/2014/chart" uri="{C3380CC4-5D6E-409C-BE32-E72D297353CC}">
              <c16:uniqueId val="{00000000-EF0B-46BA-BEF1-C4DEAC2A723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87.65</c:v>
                </c:pt>
                <c:pt idx="2">
                  <c:v>88.15</c:v>
                </c:pt>
                <c:pt idx="3">
                  <c:v>88.37</c:v>
                </c:pt>
                <c:pt idx="4">
                  <c:v>88.66</c:v>
                </c:pt>
              </c:numCache>
            </c:numRef>
          </c:val>
          <c:smooth val="0"/>
          <c:extLst>
            <c:ext xmlns:c16="http://schemas.microsoft.com/office/drawing/2014/chart" uri="{C3380CC4-5D6E-409C-BE32-E72D297353CC}">
              <c16:uniqueId val="{00000001-EF0B-46BA-BEF1-C4DEAC2A723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栃木県　日光市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D1</v>
      </c>
      <c r="X8" s="39"/>
      <c r="Y8" s="39"/>
      <c r="Z8" s="39"/>
      <c r="AA8" s="39"/>
      <c r="AB8" s="39"/>
      <c r="AC8" s="39"/>
      <c r="AD8" s="40" t="str">
        <f>データ!$M$6</f>
        <v>非設置</v>
      </c>
      <c r="AE8" s="40"/>
      <c r="AF8" s="40"/>
      <c r="AG8" s="40"/>
      <c r="AH8" s="40"/>
      <c r="AI8" s="40"/>
      <c r="AJ8" s="40"/>
      <c r="AK8" s="3"/>
      <c r="AL8" s="41">
        <f>データ!S6</f>
        <v>76413</v>
      </c>
      <c r="AM8" s="41"/>
      <c r="AN8" s="41"/>
      <c r="AO8" s="41"/>
      <c r="AP8" s="41"/>
      <c r="AQ8" s="41"/>
      <c r="AR8" s="41"/>
      <c r="AS8" s="41"/>
      <c r="AT8" s="34">
        <f>データ!T6</f>
        <v>1449.83</v>
      </c>
      <c r="AU8" s="34"/>
      <c r="AV8" s="34"/>
      <c r="AW8" s="34"/>
      <c r="AX8" s="34"/>
      <c r="AY8" s="34"/>
      <c r="AZ8" s="34"/>
      <c r="BA8" s="34"/>
      <c r="BB8" s="34">
        <f>データ!U6</f>
        <v>52.7</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80.150000000000006</v>
      </c>
      <c r="J10" s="34"/>
      <c r="K10" s="34"/>
      <c r="L10" s="34"/>
      <c r="M10" s="34"/>
      <c r="N10" s="34"/>
      <c r="O10" s="34"/>
      <c r="P10" s="34">
        <f>データ!P6</f>
        <v>0.81</v>
      </c>
      <c r="Q10" s="34"/>
      <c r="R10" s="34"/>
      <c r="S10" s="34"/>
      <c r="T10" s="34"/>
      <c r="U10" s="34"/>
      <c r="V10" s="34"/>
      <c r="W10" s="34">
        <f>データ!Q6</f>
        <v>77.540000000000006</v>
      </c>
      <c r="X10" s="34"/>
      <c r="Y10" s="34"/>
      <c r="Z10" s="34"/>
      <c r="AA10" s="34"/>
      <c r="AB10" s="34"/>
      <c r="AC10" s="34"/>
      <c r="AD10" s="41">
        <f>データ!R6</f>
        <v>3062</v>
      </c>
      <c r="AE10" s="41"/>
      <c r="AF10" s="41"/>
      <c r="AG10" s="41"/>
      <c r="AH10" s="41"/>
      <c r="AI10" s="41"/>
      <c r="AJ10" s="41"/>
      <c r="AK10" s="2"/>
      <c r="AL10" s="41">
        <f>データ!V6</f>
        <v>618</v>
      </c>
      <c r="AM10" s="41"/>
      <c r="AN10" s="41"/>
      <c r="AO10" s="41"/>
      <c r="AP10" s="41"/>
      <c r="AQ10" s="41"/>
      <c r="AR10" s="41"/>
      <c r="AS10" s="41"/>
      <c r="AT10" s="34">
        <f>データ!W6</f>
        <v>0.56999999999999995</v>
      </c>
      <c r="AU10" s="34"/>
      <c r="AV10" s="34"/>
      <c r="AW10" s="34"/>
      <c r="AX10" s="34"/>
      <c r="AY10" s="34"/>
      <c r="AZ10" s="34"/>
      <c r="BA10" s="34"/>
      <c r="BB10" s="34">
        <f>データ!X6</f>
        <v>1084.21</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112</v>
      </c>
      <c r="BM47" s="71"/>
      <c r="BN47" s="71"/>
      <c r="BO47" s="71"/>
      <c r="BP47" s="71"/>
      <c r="BQ47" s="71"/>
      <c r="BR47" s="71"/>
      <c r="BS47" s="71"/>
      <c r="BT47" s="71"/>
      <c r="BU47" s="71"/>
      <c r="BV47" s="71"/>
      <c r="BW47" s="71"/>
      <c r="BX47" s="71"/>
      <c r="BY47" s="71"/>
      <c r="BZ47" s="7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113</v>
      </c>
      <c r="BM66" s="71"/>
      <c r="BN66" s="71"/>
      <c r="BO66" s="71"/>
      <c r="BP66" s="71"/>
      <c r="BQ66" s="71"/>
      <c r="BR66" s="71"/>
      <c r="BS66" s="71"/>
      <c r="BT66" s="71"/>
      <c r="BU66" s="71"/>
      <c r="BV66" s="71"/>
      <c r="BW66" s="71"/>
      <c r="BX66" s="71"/>
      <c r="BY66" s="71"/>
      <c r="BZ66" s="7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2">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br7GpKSGBxNa2ddZz3FDy0JB05NCxU4zplJmBfbqnINqoxxU9HYp+joKbmJNojBEqjIV0X3rVzj0tIthnNJxmw==" saltValue="ro3NeYZgPQXwpXk8z2pSc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92061</v>
      </c>
      <c r="D6" s="19">
        <f t="shared" si="3"/>
        <v>46</v>
      </c>
      <c r="E6" s="19">
        <f t="shared" si="3"/>
        <v>17</v>
      </c>
      <c r="F6" s="19">
        <f t="shared" si="3"/>
        <v>4</v>
      </c>
      <c r="G6" s="19">
        <f t="shared" si="3"/>
        <v>0</v>
      </c>
      <c r="H6" s="19" t="str">
        <f t="shared" si="3"/>
        <v>栃木県　日光市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80.150000000000006</v>
      </c>
      <c r="P6" s="20">
        <f t="shared" si="3"/>
        <v>0.81</v>
      </c>
      <c r="Q6" s="20">
        <f t="shared" si="3"/>
        <v>77.540000000000006</v>
      </c>
      <c r="R6" s="20">
        <f t="shared" si="3"/>
        <v>3062</v>
      </c>
      <c r="S6" s="20">
        <f t="shared" si="3"/>
        <v>76413</v>
      </c>
      <c r="T6" s="20">
        <f t="shared" si="3"/>
        <v>1449.83</v>
      </c>
      <c r="U6" s="20">
        <f t="shared" si="3"/>
        <v>52.7</v>
      </c>
      <c r="V6" s="20">
        <f t="shared" si="3"/>
        <v>618</v>
      </c>
      <c r="W6" s="20">
        <f t="shared" si="3"/>
        <v>0.56999999999999995</v>
      </c>
      <c r="X6" s="20">
        <f t="shared" si="3"/>
        <v>1084.21</v>
      </c>
      <c r="Y6" s="21" t="str">
        <f>IF(Y7="",NA(),Y7)</f>
        <v>-</v>
      </c>
      <c r="Z6" s="21">
        <f t="shared" ref="Z6:AH6" si="4">IF(Z7="",NA(),Z7)</f>
        <v>98.37</v>
      </c>
      <c r="AA6" s="21">
        <f t="shared" si="4"/>
        <v>92.32</v>
      </c>
      <c r="AB6" s="21">
        <f t="shared" si="4"/>
        <v>99.97</v>
      </c>
      <c r="AC6" s="21">
        <f t="shared" si="4"/>
        <v>101.44</v>
      </c>
      <c r="AD6" s="21" t="str">
        <f t="shared" si="4"/>
        <v>-</v>
      </c>
      <c r="AE6" s="21">
        <f t="shared" si="4"/>
        <v>102.7</v>
      </c>
      <c r="AF6" s="21">
        <f t="shared" si="4"/>
        <v>104.11</v>
      </c>
      <c r="AG6" s="21">
        <f t="shared" si="4"/>
        <v>101.98</v>
      </c>
      <c r="AH6" s="21">
        <f t="shared" si="4"/>
        <v>102.68</v>
      </c>
      <c r="AI6" s="20" t="str">
        <f>IF(AI7="","",IF(AI7="-","【-】","【"&amp;SUBSTITUTE(TEXT(AI7,"#,##0.00"),"-","△")&amp;"】"))</f>
        <v>【105.09】</v>
      </c>
      <c r="AJ6" s="21" t="str">
        <f>IF(AJ7="",NA(),AJ7)</f>
        <v>-</v>
      </c>
      <c r="AK6" s="21">
        <f t="shared" ref="AK6:AS6" si="5">IF(AK7="",NA(),AK7)</f>
        <v>34.049999999999997</v>
      </c>
      <c r="AL6" s="21">
        <f t="shared" si="5"/>
        <v>69.81</v>
      </c>
      <c r="AM6" s="20">
        <f t="shared" si="5"/>
        <v>0</v>
      </c>
      <c r="AN6" s="20">
        <f t="shared" si="5"/>
        <v>0</v>
      </c>
      <c r="AO6" s="21" t="str">
        <f t="shared" si="5"/>
        <v>-</v>
      </c>
      <c r="AP6" s="21">
        <f t="shared" si="5"/>
        <v>48.2</v>
      </c>
      <c r="AQ6" s="21">
        <f t="shared" si="5"/>
        <v>46.91</v>
      </c>
      <c r="AR6" s="21">
        <f t="shared" si="5"/>
        <v>52.27</v>
      </c>
      <c r="AS6" s="21">
        <f t="shared" si="5"/>
        <v>58.68</v>
      </c>
      <c r="AT6" s="20" t="str">
        <f>IF(AT7="","",IF(AT7="-","【-】","【"&amp;SUBSTITUTE(TEXT(AT7,"#,##0.00"),"-","△")&amp;"】"))</f>
        <v>【65.73】</v>
      </c>
      <c r="AU6" s="21" t="str">
        <f>IF(AU7="",NA(),AU7)</f>
        <v>-</v>
      </c>
      <c r="AV6" s="21">
        <f t="shared" ref="AV6:BD6" si="6">IF(AV7="",NA(),AV7)</f>
        <v>78.53</v>
      </c>
      <c r="AW6" s="21">
        <f t="shared" si="6"/>
        <v>56.26</v>
      </c>
      <c r="AX6" s="21">
        <f t="shared" si="6"/>
        <v>51.68</v>
      </c>
      <c r="AY6" s="21">
        <f t="shared" si="6"/>
        <v>73.239999999999995</v>
      </c>
      <c r="AZ6" s="21" t="str">
        <f t="shared" si="6"/>
        <v>-</v>
      </c>
      <c r="BA6" s="21">
        <f t="shared" si="6"/>
        <v>46.85</v>
      </c>
      <c r="BB6" s="21">
        <f t="shared" si="6"/>
        <v>44.35</v>
      </c>
      <c r="BC6" s="21">
        <f t="shared" si="6"/>
        <v>41.51</v>
      </c>
      <c r="BD6" s="21">
        <f t="shared" si="6"/>
        <v>45.01</v>
      </c>
      <c r="BE6" s="20" t="str">
        <f>IF(BE7="","",IF(BE7="-","【-】","【"&amp;SUBSTITUTE(TEXT(BE7,"#,##0.00"),"-","△")&amp;"】"))</f>
        <v>【48.91】</v>
      </c>
      <c r="BF6" s="21" t="str">
        <f>IF(BF7="",NA(),BF7)</f>
        <v>-</v>
      </c>
      <c r="BG6" s="20">
        <f t="shared" ref="BG6:BO6" si="7">IF(BG7="",NA(),BG7)</f>
        <v>0</v>
      </c>
      <c r="BH6" s="20">
        <f t="shared" si="7"/>
        <v>0</v>
      </c>
      <c r="BI6" s="21">
        <f t="shared" si="7"/>
        <v>15</v>
      </c>
      <c r="BJ6" s="20">
        <f t="shared" si="7"/>
        <v>0</v>
      </c>
      <c r="BK6" s="21" t="str">
        <f t="shared" si="7"/>
        <v>-</v>
      </c>
      <c r="BL6" s="21">
        <f t="shared" si="7"/>
        <v>1268.6300000000001</v>
      </c>
      <c r="BM6" s="21">
        <f t="shared" si="7"/>
        <v>1283.69</v>
      </c>
      <c r="BN6" s="21">
        <f t="shared" si="7"/>
        <v>1160.22</v>
      </c>
      <c r="BO6" s="21">
        <f t="shared" si="7"/>
        <v>1141.98</v>
      </c>
      <c r="BP6" s="20" t="str">
        <f>IF(BP7="","",IF(BP7="-","【-】","【"&amp;SUBSTITUTE(TEXT(BP7,"#,##0.00"),"-","△")&amp;"】"))</f>
        <v>【1,156.82】</v>
      </c>
      <c r="BQ6" s="21" t="str">
        <f>IF(BQ7="",NA(),BQ7)</f>
        <v>-</v>
      </c>
      <c r="BR6" s="21">
        <f t="shared" ref="BR6:BZ6" si="8">IF(BR7="",NA(),BR7)</f>
        <v>74.540000000000006</v>
      </c>
      <c r="BS6" s="21">
        <f t="shared" si="8"/>
        <v>58.62</v>
      </c>
      <c r="BT6" s="21">
        <f t="shared" si="8"/>
        <v>100</v>
      </c>
      <c r="BU6" s="21">
        <f t="shared" si="8"/>
        <v>89.61</v>
      </c>
      <c r="BV6" s="21" t="str">
        <f t="shared" si="8"/>
        <v>-</v>
      </c>
      <c r="BW6" s="21">
        <f t="shared" si="8"/>
        <v>82.88</v>
      </c>
      <c r="BX6" s="21">
        <f t="shared" si="8"/>
        <v>82.53</v>
      </c>
      <c r="BY6" s="21">
        <f t="shared" si="8"/>
        <v>81.81</v>
      </c>
      <c r="BZ6" s="21">
        <f t="shared" si="8"/>
        <v>82.27</v>
      </c>
      <c r="CA6" s="20" t="str">
        <f>IF(CA7="","",IF(CA7="-","【-】","【"&amp;SUBSTITUTE(TEXT(CA7,"#,##0.00"),"-","△")&amp;"】"))</f>
        <v>【75.33】</v>
      </c>
      <c r="CB6" s="21" t="str">
        <f>IF(CB7="",NA(),CB7)</f>
        <v>-</v>
      </c>
      <c r="CC6" s="21">
        <f t="shared" ref="CC6:CK6" si="9">IF(CC7="",NA(),CC7)</f>
        <v>175.95</v>
      </c>
      <c r="CD6" s="21">
        <f t="shared" si="9"/>
        <v>224.4</v>
      </c>
      <c r="CE6" s="21">
        <f t="shared" si="9"/>
        <v>161.91999999999999</v>
      </c>
      <c r="CF6" s="21">
        <f t="shared" si="9"/>
        <v>179.85</v>
      </c>
      <c r="CG6" s="21" t="str">
        <f t="shared" si="9"/>
        <v>-</v>
      </c>
      <c r="CH6" s="21">
        <f t="shared" si="9"/>
        <v>187.76</v>
      </c>
      <c r="CI6" s="21">
        <f t="shared" si="9"/>
        <v>190.48</v>
      </c>
      <c r="CJ6" s="21">
        <f t="shared" si="9"/>
        <v>193.59</v>
      </c>
      <c r="CK6" s="21">
        <f t="shared" si="9"/>
        <v>194.42</v>
      </c>
      <c r="CL6" s="20" t="str">
        <f>IF(CL7="","",IF(CL7="-","【-】","【"&amp;SUBSTITUTE(TEXT(CL7,"#,##0.00"),"-","△")&amp;"】"))</f>
        <v>【215.73】</v>
      </c>
      <c r="CM6" s="21" t="str">
        <f>IF(CM7="",NA(),CM7)</f>
        <v>-</v>
      </c>
      <c r="CN6" s="21">
        <f t="shared" ref="CN6:CV6" si="10">IF(CN7="",NA(),CN7)</f>
        <v>19.79</v>
      </c>
      <c r="CO6" s="21">
        <f t="shared" si="10"/>
        <v>31.51</v>
      </c>
      <c r="CP6" s="21">
        <f t="shared" si="10"/>
        <v>14.89</v>
      </c>
      <c r="CQ6" s="21">
        <f t="shared" si="10"/>
        <v>15.43</v>
      </c>
      <c r="CR6" s="21" t="str">
        <f t="shared" si="10"/>
        <v>-</v>
      </c>
      <c r="CS6" s="21">
        <f t="shared" si="10"/>
        <v>45.87</v>
      </c>
      <c r="CT6" s="21">
        <f t="shared" si="10"/>
        <v>44.24</v>
      </c>
      <c r="CU6" s="21">
        <f t="shared" si="10"/>
        <v>45.3</v>
      </c>
      <c r="CV6" s="21">
        <f t="shared" si="10"/>
        <v>45.6</v>
      </c>
      <c r="CW6" s="20" t="str">
        <f>IF(CW7="","",IF(CW7="-","【-】","【"&amp;SUBSTITUTE(TEXT(CW7,"#,##0.00"),"-","△")&amp;"】"))</f>
        <v>【43.28】</v>
      </c>
      <c r="CX6" s="21" t="str">
        <f>IF(CX7="",NA(),CX7)</f>
        <v>-</v>
      </c>
      <c r="CY6" s="21">
        <f t="shared" ref="CY6:DG6" si="11">IF(CY7="",NA(),CY7)</f>
        <v>60.06</v>
      </c>
      <c r="CZ6" s="21">
        <f t="shared" si="11"/>
        <v>60.76</v>
      </c>
      <c r="DA6" s="21">
        <f t="shared" si="11"/>
        <v>61.25</v>
      </c>
      <c r="DB6" s="21">
        <f t="shared" si="11"/>
        <v>60.84</v>
      </c>
      <c r="DC6" s="21" t="str">
        <f t="shared" si="11"/>
        <v>-</v>
      </c>
      <c r="DD6" s="21">
        <f t="shared" si="11"/>
        <v>87.65</v>
      </c>
      <c r="DE6" s="21">
        <f t="shared" si="11"/>
        <v>88.15</v>
      </c>
      <c r="DF6" s="21">
        <f t="shared" si="11"/>
        <v>88.37</v>
      </c>
      <c r="DG6" s="21">
        <f t="shared" si="11"/>
        <v>88.66</v>
      </c>
      <c r="DH6" s="20" t="str">
        <f>IF(DH7="","",IF(DH7="-","【-】","【"&amp;SUBSTITUTE(TEXT(DH7,"#,##0.00"),"-","△")&amp;"】"))</f>
        <v>【86.21】</v>
      </c>
      <c r="DI6" s="21" t="str">
        <f>IF(DI7="",NA(),DI7)</f>
        <v>-</v>
      </c>
      <c r="DJ6" s="21">
        <f t="shared" ref="DJ6:DR6" si="12">IF(DJ7="",NA(),DJ7)</f>
        <v>4.78</v>
      </c>
      <c r="DK6" s="21">
        <f t="shared" si="12"/>
        <v>9.36</v>
      </c>
      <c r="DL6" s="21">
        <f t="shared" si="12"/>
        <v>13.87</v>
      </c>
      <c r="DM6" s="21">
        <f t="shared" si="12"/>
        <v>18.010000000000002</v>
      </c>
      <c r="DN6" s="21" t="str">
        <f t="shared" si="12"/>
        <v>-</v>
      </c>
      <c r="DO6" s="21">
        <f t="shared" si="12"/>
        <v>29.24</v>
      </c>
      <c r="DP6" s="21">
        <f t="shared" si="12"/>
        <v>31.73</v>
      </c>
      <c r="DQ6" s="21">
        <f t="shared" si="12"/>
        <v>32.57</v>
      </c>
      <c r="DR6" s="21">
        <f t="shared" si="12"/>
        <v>33.159999999999997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1">
        <f t="shared" si="13"/>
        <v>0.04</v>
      </c>
      <c r="EC6" s="21">
        <f t="shared" si="13"/>
        <v>0.12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0.06</v>
      </c>
      <c r="EL6" s="21">
        <f t="shared" si="14"/>
        <v>0.27</v>
      </c>
      <c r="EM6" s="21">
        <f t="shared" si="14"/>
        <v>0.22</v>
      </c>
      <c r="EN6" s="21">
        <f t="shared" si="14"/>
        <v>0.17</v>
      </c>
      <c r="EO6" s="20" t="str">
        <f>IF(EO7="","",IF(EO7="-","【-】","【"&amp;SUBSTITUTE(TEXT(EO7,"#,##0.00"),"-","△")&amp;"】"))</f>
        <v>【0.11】</v>
      </c>
    </row>
    <row r="7" spans="1:148" s="22" customFormat="1" x14ac:dyDescent="0.2">
      <c r="A7" s="14"/>
      <c r="B7" s="23">
        <v>2023</v>
      </c>
      <c r="C7" s="23">
        <v>92061</v>
      </c>
      <c r="D7" s="23">
        <v>46</v>
      </c>
      <c r="E7" s="23">
        <v>17</v>
      </c>
      <c r="F7" s="23">
        <v>4</v>
      </c>
      <c r="G7" s="23">
        <v>0</v>
      </c>
      <c r="H7" s="23" t="s">
        <v>96</v>
      </c>
      <c r="I7" s="23" t="s">
        <v>97</v>
      </c>
      <c r="J7" s="23" t="s">
        <v>98</v>
      </c>
      <c r="K7" s="23" t="s">
        <v>99</v>
      </c>
      <c r="L7" s="23" t="s">
        <v>100</v>
      </c>
      <c r="M7" s="23" t="s">
        <v>101</v>
      </c>
      <c r="N7" s="24" t="s">
        <v>102</v>
      </c>
      <c r="O7" s="24">
        <v>80.150000000000006</v>
      </c>
      <c r="P7" s="24">
        <v>0.81</v>
      </c>
      <c r="Q7" s="24">
        <v>77.540000000000006</v>
      </c>
      <c r="R7" s="24">
        <v>3062</v>
      </c>
      <c r="S7" s="24">
        <v>76413</v>
      </c>
      <c r="T7" s="24">
        <v>1449.83</v>
      </c>
      <c r="U7" s="24">
        <v>52.7</v>
      </c>
      <c r="V7" s="24">
        <v>618</v>
      </c>
      <c r="W7" s="24">
        <v>0.56999999999999995</v>
      </c>
      <c r="X7" s="24">
        <v>1084.21</v>
      </c>
      <c r="Y7" s="24" t="s">
        <v>102</v>
      </c>
      <c r="Z7" s="24">
        <v>98.37</v>
      </c>
      <c r="AA7" s="24">
        <v>92.32</v>
      </c>
      <c r="AB7" s="24">
        <v>99.97</v>
      </c>
      <c r="AC7" s="24">
        <v>101.44</v>
      </c>
      <c r="AD7" s="24" t="s">
        <v>102</v>
      </c>
      <c r="AE7" s="24">
        <v>102.7</v>
      </c>
      <c r="AF7" s="24">
        <v>104.11</v>
      </c>
      <c r="AG7" s="24">
        <v>101.98</v>
      </c>
      <c r="AH7" s="24">
        <v>102.68</v>
      </c>
      <c r="AI7" s="24">
        <v>105.09</v>
      </c>
      <c r="AJ7" s="24" t="s">
        <v>102</v>
      </c>
      <c r="AK7" s="24">
        <v>34.049999999999997</v>
      </c>
      <c r="AL7" s="24">
        <v>69.81</v>
      </c>
      <c r="AM7" s="24">
        <v>0</v>
      </c>
      <c r="AN7" s="24">
        <v>0</v>
      </c>
      <c r="AO7" s="24" t="s">
        <v>102</v>
      </c>
      <c r="AP7" s="24">
        <v>48.2</v>
      </c>
      <c r="AQ7" s="24">
        <v>46.91</v>
      </c>
      <c r="AR7" s="24">
        <v>52.27</v>
      </c>
      <c r="AS7" s="24">
        <v>58.68</v>
      </c>
      <c r="AT7" s="24">
        <v>65.73</v>
      </c>
      <c r="AU7" s="24" t="s">
        <v>102</v>
      </c>
      <c r="AV7" s="24">
        <v>78.53</v>
      </c>
      <c r="AW7" s="24">
        <v>56.26</v>
      </c>
      <c r="AX7" s="24">
        <v>51.68</v>
      </c>
      <c r="AY7" s="24">
        <v>73.239999999999995</v>
      </c>
      <c r="AZ7" s="24" t="s">
        <v>102</v>
      </c>
      <c r="BA7" s="24">
        <v>46.85</v>
      </c>
      <c r="BB7" s="24">
        <v>44.35</v>
      </c>
      <c r="BC7" s="24">
        <v>41.51</v>
      </c>
      <c r="BD7" s="24">
        <v>45.01</v>
      </c>
      <c r="BE7" s="24">
        <v>48.91</v>
      </c>
      <c r="BF7" s="24" t="s">
        <v>102</v>
      </c>
      <c r="BG7" s="24">
        <v>0</v>
      </c>
      <c r="BH7" s="24">
        <v>0</v>
      </c>
      <c r="BI7" s="24">
        <v>15</v>
      </c>
      <c r="BJ7" s="24">
        <v>0</v>
      </c>
      <c r="BK7" s="24" t="s">
        <v>102</v>
      </c>
      <c r="BL7" s="24">
        <v>1268.6300000000001</v>
      </c>
      <c r="BM7" s="24">
        <v>1283.69</v>
      </c>
      <c r="BN7" s="24">
        <v>1160.22</v>
      </c>
      <c r="BO7" s="24">
        <v>1141.98</v>
      </c>
      <c r="BP7" s="24">
        <v>1156.82</v>
      </c>
      <c r="BQ7" s="24" t="s">
        <v>102</v>
      </c>
      <c r="BR7" s="24">
        <v>74.540000000000006</v>
      </c>
      <c r="BS7" s="24">
        <v>58.62</v>
      </c>
      <c r="BT7" s="24">
        <v>100</v>
      </c>
      <c r="BU7" s="24">
        <v>89.61</v>
      </c>
      <c r="BV7" s="24" t="s">
        <v>102</v>
      </c>
      <c r="BW7" s="24">
        <v>82.88</v>
      </c>
      <c r="BX7" s="24">
        <v>82.53</v>
      </c>
      <c r="BY7" s="24">
        <v>81.81</v>
      </c>
      <c r="BZ7" s="24">
        <v>82.27</v>
      </c>
      <c r="CA7" s="24">
        <v>75.33</v>
      </c>
      <c r="CB7" s="24" t="s">
        <v>102</v>
      </c>
      <c r="CC7" s="24">
        <v>175.95</v>
      </c>
      <c r="CD7" s="24">
        <v>224.4</v>
      </c>
      <c r="CE7" s="24">
        <v>161.91999999999999</v>
      </c>
      <c r="CF7" s="24">
        <v>179.85</v>
      </c>
      <c r="CG7" s="24" t="s">
        <v>102</v>
      </c>
      <c r="CH7" s="24">
        <v>187.76</v>
      </c>
      <c r="CI7" s="24">
        <v>190.48</v>
      </c>
      <c r="CJ7" s="24">
        <v>193.59</v>
      </c>
      <c r="CK7" s="24">
        <v>194.42</v>
      </c>
      <c r="CL7" s="24">
        <v>215.73</v>
      </c>
      <c r="CM7" s="24" t="s">
        <v>102</v>
      </c>
      <c r="CN7" s="24">
        <v>19.79</v>
      </c>
      <c r="CO7" s="24">
        <v>31.51</v>
      </c>
      <c r="CP7" s="24">
        <v>14.89</v>
      </c>
      <c r="CQ7" s="24">
        <v>15.43</v>
      </c>
      <c r="CR7" s="24" t="s">
        <v>102</v>
      </c>
      <c r="CS7" s="24">
        <v>45.87</v>
      </c>
      <c r="CT7" s="24">
        <v>44.24</v>
      </c>
      <c r="CU7" s="24">
        <v>45.3</v>
      </c>
      <c r="CV7" s="24">
        <v>45.6</v>
      </c>
      <c r="CW7" s="24">
        <v>43.28</v>
      </c>
      <c r="CX7" s="24" t="s">
        <v>102</v>
      </c>
      <c r="CY7" s="24">
        <v>60.06</v>
      </c>
      <c r="CZ7" s="24">
        <v>60.76</v>
      </c>
      <c r="DA7" s="24">
        <v>61.25</v>
      </c>
      <c r="DB7" s="24">
        <v>60.84</v>
      </c>
      <c r="DC7" s="24" t="s">
        <v>102</v>
      </c>
      <c r="DD7" s="24">
        <v>87.65</v>
      </c>
      <c r="DE7" s="24">
        <v>88.15</v>
      </c>
      <c r="DF7" s="24">
        <v>88.37</v>
      </c>
      <c r="DG7" s="24">
        <v>88.66</v>
      </c>
      <c r="DH7" s="24">
        <v>86.21</v>
      </c>
      <c r="DI7" s="24" t="s">
        <v>102</v>
      </c>
      <c r="DJ7" s="24">
        <v>4.78</v>
      </c>
      <c r="DK7" s="24">
        <v>9.36</v>
      </c>
      <c r="DL7" s="24">
        <v>13.87</v>
      </c>
      <c r="DM7" s="24">
        <v>18.010000000000002</v>
      </c>
      <c r="DN7" s="24" t="s">
        <v>102</v>
      </c>
      <c r="DO7" s="24">
        <v>29.24</v>
      </c>
      <c r="DP7" s="24">
        <v>31.73</v>
      </c>
      <c r="DQ7" s="24">
        <v>32.57</v>
      </c>
      <c r="DR7" s="24">
        <v>33.159999999999997</v>
      </c>
      <c r="DS7" s="24">
        <v>29.62</v>
      </c>
      <c r="DT7" s="24" t="s">
        <v>102</v>
      </c>
      <c r="DU7" s="24">
        <v>0</v>
      </c>
      <c r="DV7" s="24">
        <v>0</v>
      </c>
      <c r="DW7" s="24">
        <v>0</v>
      </c>
      <c r="DX7" s="24">
        <v>0</v>
      </c>
      <c r="DY7" s="24" t="s">
        <v>102</v>
      </c>
      <c r="DZ7" s="24">
        <v>0</v>
      </c>
      <c r="EA7" s="24">
        <v>0</v>
      </c>
      <c r="EB7" s="24">
        <v>0.04</v>
      </c>
      <c r="EC7" s="24">
        <v>0.12</v>
      </c>
      <c r="ED7" s="24">
        <v>0.09</v>
      </c>
      <c r="EE7" s="24" t="s">
        <v>102</v>
      </c>
      <c r="EF7" s="24">
        <v>0</v>
      </c>
      <c r="EG7" s="24">
        <v>0</v>
      </c>
      <c r="EH7" s="24">
        <v>0</v>
      </c>
      <c r="EI7" s="24">
        <v>0</v>
      </c>
      <c r="EJ7" s="24" t="s">
        <v>102</v>
      </c>
      <c r="EK7" s="24">
        <v>0.06</v>
      </c>
      <c r="EL7" s="24">
        <v>0.27</v>
      </c>
      <c r="EM7" s="24">
        <v>0.22</v>
      </c>
      <c r="EN7" s="24">
        <v>0.17</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中野　友寛</cp:lastModifiedBy>
  <dcterms:created xsi:type="dcterms:W3CDTF">2025-01-24T07:10:09Z</dcterms:created>
  <dcterms:modified xsi:type="dcterms:W3CDTF">2025-03-04T09:16:33Z</dcterms:modified>
  <cp:category/>
</cp:coreProperties>
</file>