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7\④公営企業Ｔ\【公営企業一般】\H27年度\280122経営比較分析表の分析について\市町修正\05農業集落排水事業\"/>
    </mc:Choice>
  </mc:AlternateContent>
  <workbookProtection workbookPassword="B501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AD10" i="4" s="1"/>
  <c r="P6" i="5"/>
  <c r="W10" i="4" s="1"/>
  <c r="O6" i="5"/>
  <c r="P10" i="4" s="1"/>
  <c r="N6" i="5"/>
  <c r="I10" i="4" s="1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<sst xmlns="http://schemas.openxmlformats.org/spreadsheetml/2006/main" count="221" uniqueCount="111">
  <si>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</si>
  <si>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</si>
  <si>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</si>
  <si>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</si>
  <si>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</si>
  <si>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</si>
  <si>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</si>
  <si>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</si>
  <si>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</si>
  <si>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</si>
  <si>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</si>
  <si>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</si>
  <si>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</si>
  <si>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</si>
  <si>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</si>
  <si>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</si>
  <si>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</si>
  <si>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</si>
  <si>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</si>
  <si>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</si>
  <si>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</si>
  <si>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</si>
  <si>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</si>
  <si>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</si>
  <si>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</si>
  <si>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</si>
  <si>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</si>
  <si>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</si>
  <si>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</si>
  <si>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</si>
  <si>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</si>
  <si>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</si>
  <si>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</si>
  <si>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</si>
  <si>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</si>
  <si>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</si>
  <si>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</si>
  <si>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</si>
  <si>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</si>
  <si>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</si>
  <si>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</si>
  <si>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</si>
  <si>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</si>
  <si>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</si>
  <si>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</si>
  <si>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</si>
  <si>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</si>
  <si>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</si>
  <si>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</si>
  <si>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</si>
  <si>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</si>
  <si>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</si>
  <si>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</si>
  <si>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</si>
  <si>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</si>
  <si>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</si>
  <si>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</si>
  <si>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</si>
  <si>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</si>
  <si>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</si>
  <si>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</si>
  <si>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</si>
  <si>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</si>
  <si>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</si>
  <si>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</si>
  <si>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</si>
  <si>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</si>
  <si>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</si>
  <si>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</si>
  <si>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</si>
  <si>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</si>
  <si>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</si>
  <si>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</si>
  <si>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</si>
  <si>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</si>
  <si>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</si>
  <si>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</si>
  <si>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</si>
  <si>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</si>
  <si>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</si>
  <si>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</si>
  <si>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</si>
  <si>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</si>
  <si>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</si>
  <si>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</si>
  <si>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</si>
  <si>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</si>
  <si>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</si>
  <si>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</si>
  <si>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</si>
  <si>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</si>
  <si>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</si>
  <si>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</si>
  <si>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</si>
  <si>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</si>
  <si>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</si>
  <si>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小山市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</si>
  <si>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</si>
  <si>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</si>
  <si>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</si>
  <si>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</si>
  <si>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</si>
  <si>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</si>
  <si>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</si>
  <si>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</si>
  <si>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</si>
  <si>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</si>
  <si>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</si>
  <si>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料金収入は昨年を上回る収入となったが、施設の維持管理費や修繕費等は増加した。収益的収支比率や経費回収率は昨年とほぼ変わりないが、今後、料金の徴収強化や、維持管理費の縮減に努めるとともに、使用料金の適正化などの改善が必要となっている。
　</t>
    <rPh sb="1" eb="3">
      <t>リョウキン</t>
    </rPh>
    <rPh sb="3" eb="5">
      <t>シュウニュウ</t>
    </rPh>
    <rPh sb="6" eb="8">
      <t>サクネン</t>
    </rPh>
    <rPh sb="9" eb="11">
      <t>ウワマワ</t>
    </rPh>
    <rPh sb="12" eb="14">
      <t>シュウニュウ</t>
    </rPh>
    <rPh sb="20" eb="22">
      <t>シセツ</t>
    </rPh>
    <rPh sb="23" eb="25">
      <t>イジ</t>
    </rPh>
    <rPh sb="25" eb="27">
      <t>カンリ</t>
    </rPh>
    <rPh sb="27" eb="28">
      <t>ヒ</t>
    </rPh>
    <rPh sb="29" eb="31">
      <t>シュウゼン</t>
    </rPh>
    <rPh sb="31" eb="32">
      <t>ヒ</t>
    </rPh>
    <rPh sb="32" eb="33">
      <t>トウ</t>
    </rPh>
    <rPh sb="34" eb="36">
      <t>ゾウカ</t>
    </rPh>
    <rPh sb="39" eb="42">
      <t>シュウエキテキ</t>
    </rPh>
    <rPh sb="42" eb="44">
      <t>シュウシ</t>
    </rPh>
    <rPh sb="44" eb="46">
      <t>ヒリツ</t>
    </rPh>
    <rPh sb="47" eb="49">
      <t>ケイヒ</t>
    </rPh>
    <rPh sb="49" eb="51">
      <t>カイシュウ</t>
    </rPh>
    <rPh sb="51" eb="52">
      <t>リツ</t>
    </rPh>
    <rPh sb="53" eb="55">
      <t>サクネン</t>
    </rPh>
    <rPh sb="58" eb="59">
      <t>カ</t>
    </rPh>
    <rPh sb="65" eb="67">
      <t>コンゴ</t>
    </rPh>
    <rPh sb="77" eb="79">
      <t>イジ</t>
    </rPh>
    <rPh sb="79" eb="81">
      <t>カンリ</t>
    </rPh>
    <rPh sb="81" eb="82">
      <t>ヒ</t>
    </rPh>
    <rPh sb="83" eb="85">
      <t>シュクゲン</t>
    </rPh>
    <rPh sb="86" eb="87">
      <t>ツト</t>
    </rPh>
    <rPh sb="94" eb="96">
      <t>シヨウ</t>
    </rPh>
    <rPh sb="96" eb="97">
      <t>リョウ</t>
    </rPh>
    <rPh sb="97" eb="98">
      <t>キン</t>
    </rPh>
    <rPh sb="99" eb="102">
      <t>テキセイカ</t>
    </rPh>
    <rPh sb="105" eb="107">
      <t>カイゼン</t>
    </rPh>
    <rPh sb="108" eb="110">
      <t>ヒツヨウ</t>
    </rPh>
    <phoneticPr fontId="4"/>
  </si>
  <si>
    <t>供用開始後２０年以上経過している処理施設がある状況である為、今後は施設の機能診断調査を行い、最適化構想を策定し、改修を行っていく。</t>
    <phoneticPr fontId="4"/>
  </si>
  <si>
    <t>　使用料金の見直しによる適正な使用料収入の確保に努め、施設の老朽化に伴う修繕や工事が増加傾向にあるが、計画的に進め、経営改善を図る。</t>
    <rPh sb="1" eb="3">
      <t>シヨウ</t>
    </rPh>
    <rPh sb="3" eb="4">
      <t>リョウ</t>
    </rPh>
    <rPh sb="4" eb="5">
      <t>キン</t>
    </rPh>
    <rPh sb="6" eb="8">
      <t>ミナオ</t>
    </rPh>
    <rPh sb="12" eb="14">
      <t>テキセイ</t>
    </rPh>
    <rPh sb="15" eb="17">
      <t>シヨウ</t>
    </rPh>
    <rPh sb="17" eb="18">
      <t>リョウ</t>
    </rPh>
    <rPh sb="18" eb="20">
      <t>シュウニュウ</t>
    </rPh>
    <rPh sb="21" eb="23">
      <t>カクホ</t>
    </rPh>
    <rPh sb="24" eb="25">
      <t>ツト</t>
    </rPh>
    <rPh sb="27" eb="29">
      <t>シセツ</t>
    </rPh>
    <rPh sb="30" eb="33">
      <t>ロウキュウカ</t>
    </rPh>
    <rPh sb="34" eb="35">
      <t>トモナ</t>
    </rPh>
    <rPh sb="36" eb="38">
      <t>シュウゼン</t>
    </rPh>
    <rPh sb="39" eb="41">
      <t>コウジ</t>
    </rPh>
    <rPh sb="42" eb="44">
      <t>ゾウカ</t>
    </rPh>
    <rPh sb="44" eb="46">
      <t>ケイコウ</t>
    </rPh>
    <rPh sb="51" eb="54">
      <t>ケイカクテキ</t>
    </rPh>
    <rPh sb="55" eb="56">
      <t>スス</t>
    </rPh>
    <rPh sb="58" eb="60">
      <t>ケイエイ</t>
    </rPh>
    <rPh sb="60" eb="62">
      <t>カイゼン</t>
    </rPh>
    <rPh sb="63" eb="64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</si>
</sst>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35024"/>
        <c:axId val="237335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35024"/>
        <c:axId val="237335416"/>
      </c:lineChart>
      <c:dateAx>
        <c:axId val="237335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35416"/>
        <c:crosses val="autoZero"/>
        <c:auto val="1"/>
        <c:lblOffset val="100"/>
        <c:baseTimeUnit val="years"/>
      </c:dateAx>
      <c:valAx>
        <c:axId val="237335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35024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88.62</c:v>
                </c:pt>
                <c:pt idx="2">
                  <c:v>82.33</c:v>
                </c:pt>
                <c:pt idx="3">
                  <c:v>90.02</c:v>
                </c:pt>
                <c:pt idx="4">
                  <c:v>88.01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60160"/>
        <c:axId val="23784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60160"/>
        <c:axId val="237844400"/>
      </c:lineChart>
      <c:dateAx>
        <c:axId val="237760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44400"/>
        <c:crosses val="autoZero"/>
        <c:auto val="1"/>
        <c:lblOffset val="100"/>
        <c:baseTimeUnit val="years"/>
      </c:dateAx>
      <c:valAx>
        <c:axId val="23784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60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84.89</c:v>
                </c:pt>
                <c:pt idx="1">
                  <c:v>86.8</c:v>
                </c:pt>
                <c:pt idx="2">
                  <c:v>86.15</c:v>
                </c:pt>
                <c:pt idx="3">
                  <c:v>88.69</c:v>
                </c:pt>
                <c:pt idx="4">
                  <c:v>87.83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38104"/>
        <c:axId val="23813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38104"/>
        <c:axId val="238138496"/>
      </c:lineChart>
      <c:dateAx>
        <c:axId val="238138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8138496"/>
        <c:crosses val="autoZero"/>
        <c:auto val="1"/>
        <c:lblOffset val="100"/>
        <c:baseTimeUnit val="years"/>
      </c:dateAx>
      <c:valAx>
        <c:axId val="23813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138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87.02</c:v>
                </c:pt>
                <c:pt idx="1">
                  <c:v>85.83</c:v>
                </c:pt>
                <c:pt idx="2">
                  <c:v>85.71</c:v>
                </c:pt>
                <c:pt idx="3">
                  <c:v>86.84</c:v>
                </c:pt>
                <c:pt idx="4">
                  <c:v>84.36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36592"/>
        <c:axId val="237336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36592"/>
        <c:axId val="237336984"/>
      </c:lineChart>
      <c:dateAx>
        <c:axId val="23733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36984"/>
        <c:crosses val="autoZero"/>
        <c:auto val="1"/>
        <c:lblOffset val="100"/>
        <c:baseTimeUnit val="years"/>
      </c:dateAx>
      <c:valAx>
        <c:axId val="237336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3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38160"/>
        <c:axId val="237338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38160"/>
        <c:axId val="237338552"/>
      </c:lineChart>
      <c:dateAx>
        <c:axId val="23733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38552"/>
        <c:crosses val="autoZero"/>
        <c:auto val="1"/>
        <c:lblOffset val="100"/>
        <c:baseTimeUnit val="years"/>
      </c:dateAx>
      <c:valAx>
        <c:axId val="237338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3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96784"/>
        <c:axId val="237397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96784"/>
        <c:axId val="237397176"/>
      </c:lineChart>
      <c:dateAx>
        <c:axId val="237396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97176"/>
        <c:crosses val="autoZero"/>
        <c:auto val="1"/>
        <c:lblOffset val="100"/>
        <c:baseTimeUnit val="years"/>
      </c:dateAx>
      <c:valAx>
        <c:axId val="237397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96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58592"/>
        <c:axId val="237758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58592"/>
        <c:axId val="237758984"/>
      </c:lineChart>
      <c:dateAx>
        <c:axId val="2377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758984"/>
        <c:crosses val="autoZero"/>
        <c:auto val="1"/>
        <c:lblOffset val="100"/>
        <c:baseTimeUnit val="years"/>
      </c:dateAx>
      <c:valAx>
        <c:axId val="237758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60552"/>
        <c:axId val="23776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60552"/>
        <c:axId val="237760944"/>
      </c:lineChart>
      <c:dateAx>
        <c:axId val="237760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760944"/>
        <c:crosses val="autoZero"/>
        <c:auto val="1"/>
        <c:lblOffset val="100"/>
        <c:baseTimeUnit val="years"/>
      </c:dateAx>
      <c:valAx>
        <c:axId val="23776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60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17.739999999999998</c:v>
                </c:pt>
                <c:pt idx="1">
                  <c:v>11.92</c:v>
                </c:pt>
                <c:pt idx="2">
                  <c:v>7.67</c:v>
                </c:pt>
                <c:pt idx="3">
                  <c:v>6.52</c:v>
                </c:pt>
                <c:pt idx="4">
                  <c:v>5.9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762120"/>
        <c:axId val="237841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762120"/>
        <c:axId val="237841656"/>
      </c:lineChart>
      <c:dateAx>
        <c:axId val="237762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41656"/>
        <c:crosses val="autoZero"/>
        <c:auto val="1"/>
        <c:lblOffset val="100"/>
        <c:baseTimeUnit val="years"/>
      </c:dateAx>
      <c:valAx>
        <c:axId val="237841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762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69.930000000000007</c:v>
                </c:pt>
                <c:pt idx="1">
                  <c:v>64.05</c:v>
                </c:pt>
                <c:pt idx="2">
                  <c:v>64.84</c:v>
                </c:pt>
                <c:pt idx="3">
                  <c:v>59.8</c:v>
                </c:pt>
                <c:pt idx="4">
                  <c:v>54.15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396392"/>
        <c:axId val="237396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396392"/>
        <c:axId val="237396000"/>
      </c:lineChart>
      <c:dateAx>
        <c:axId val="2373963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396000"/>
        <c:crosses val="autoZero"/>
        <c:auto val="1"/>
        <c:lblOffset val="100"/>
        <c:baseTimeUnit val="years"/>
      </c:dateAx>
      <c:valAx>
        <c:axId val="237396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3963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162.84</c:v>
                </c:pt>
                <c:pt idx="1">
                  <c:v>177.2</c:v>
                </c:pt>
                <c:pt idx="2">
                  <c:v>177.67</c:v>
                </c:pt>
                <c:pt idx="3">
                  <c:v>193.84</c:v>
                </c:pt>
                <c:pt idx="4">
                  <c:v>216.71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42832"/>
        <c:axId val="23784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42832"/>
        <c:axId val="237843224"/>
      </c:lineChart>
      <c:dateAx>
        <c:axId val="237842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43224"/>
        <c:crosses val="autoZero"/>
        <c:auto val="1"/>
        <c:lblOffset val="100"/>
        <c:baseTimeUnit val="years"/>
      </c:dateAx>
      <c:valAx>
        <c:axId val="23784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42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栃木県　小山市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農業集落排水</v>
      </c>
      <c r="Q8" s="46"/>
      <c r="R8" s="46"/>
      <c r="S8" s="46"/>
      <c r="T8" s="46"/>
      <c r="U8" s="46"/>
      <c r="V8" s="46"/>
      <c r="W8" s="46" t="str">
        <f>データ!L6</f>
        <v>F2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165842</v>
      </c>
      <c r="AM8" s="47"/>
      <c r="AN8" s="47"/>
      <c r="AO8" s="47"/>
      <c r="AP8" s="47"/>
      <c r="AQ8" s="47"/>
      <c r="AR8" s="47"/>
      <c r="AS8" s="47"/>
      <c r="AT8" s="43">
        <f>データ!S6</f>
        <v>171.76</v>
      </c>
      <c r="AU8" s="43"/>
      <c r="AV8" s="43"/>
      <c r="AW8" s="43"/>
      <c r="AX8" s="43"/>
      <c r="AY8" s="43"/>
      <c r="AZ8" s="43"/>
      <c r="BA8" s="43"/>
      <c r="BB8" s="43">
        <f>データ!T6</f>
        <v>965.54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8.52</v>
      </c>
      <c r="Q10" s="43"/>
      <c r="R10" s="43"/>
      <c r="S10" s="43"/>
      <c r="T10" s="43"/>
      <c r="U10" s="43"/>
      <c r="V10" s="43"/>
      <c r="W10" s="43">
        <f>データ!P6</f>
        <v>54.95</v>
      </c>
      <c r="X10" s="43"/>
      <c r="Y10" s="43"/>
      <c r="Z10" s="43"/>
      <c r="AA10" s="43"/>
      <c r="AB10" s="43"/>
      <c r="AC10" s="43"/>
      <c r="AD10" s="47">
        <f>データ!Q6</f>
        <v>2262</v>
      </c>
      <c r="AE10" s="47"/>
      <c r="AF10" s="47"/>
      <c r="AG10" s="47"/>
      <c r="AH10" s="47"/>
      <c r="AI10" s="47"/>
      <c r="AJ10" s="47"/>
      <c r="AK10" s="2"/>
      <c r="AL10" s="47">
        <f>データ!U6</f>
        <v>14152</v>
      </c>
      <c r="AM10" s="47"/>
      <c r="AN10" s="47"/>
      <c r="AO10" s="47"/>
      <c r="AP10" s="47"/>
      <c r="AQ10" s="47"/>
      <c r="AR10" s="47"/>
      <c r="AS10" s="47"/>
      <c r="AT10" s="43">
        <f>データ!V6</f>
        <v>6.44</v>
      </c>
      <c r="AU10" s="43"/>
      <c r="AV10" s="43"/>
      <c r="AW10" s="43"/>
      <c r="AX10" s="43"/>
      <c r="AY10" s="43"/>
      <c r="AZ10" s="43"/>
      <c r="BA10" s="43"/>
      <c r="BB10" s="43">
        <f>データ!W6</f>
        <v>2197.52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92088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栃木県　小山市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8.52</v>
      </c>
      <c r="P6" s="32">
        <f t="shared" si="3"/>
        <v>54.95</v>
      </c>
      <c r="Q6" s="32">
        <f t="shared" si="3"/>
        <v>2262</v>
      </c>
      <c r="R6" s="32">
        <f t="shared" si="3"/>
        <v>165842</v>
      </c>
      <c r="S6" s="32">
        <f t="shared" si="3"/>
        <v>171.76</v>
      </c>
      <c r="T6" s="32">
        <f t="shared" si="3"/>
        <v>965.54</v>
      </c>
      <c r="U6" s="32">
        <f t="shared" si="3"/>
        <v>14152</v>
      </c>
      <c r="V6" s="32">
        <f t="shared" si="3"/>
        <v>6.44</v>
      </c>
      <c r="W6" s="32">
        <f t="shared" si="3"/>
        <v>2197.52</v>
      </c>
      <c r="X6" s="33">
        <f>IF(X7="",NA(),X7)</f>
        <v>87.02</v>
      </c>
      <c r="Y6" s="33">
        <f t="shared" ref="Y6:AG6" si="4">IF(Y7="",NA(),Y7)</f>
        <v>85.83</v>
      </c>
      <c r="Z6" s="33">
        <f t="shared" si="4"/>
        <v>85.71</v>
      </c>
      <c r="AA6" s="33">
        <f t="shared" si="4"/>
        <v>86.84</v>
      </c>
      <c r="AB6" s="33">
        <f t="shared" si="4"/>
        <v>84.36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17.739999999999998</v>
      </c>
      <c r="BF6" s="33">
        <f t="shared" ref="BF6:BN6" si="7">IF(BF7="",NA(),BF7)</f>
        <v>11.92</v>
      </c>
      <c r="BG6" s="33">
        <f t="shared" si="7"/>
        <v>7.67</v>
      </c>
      <c r="BH6" s="33">
        <f t="shared" si="7"/>
        <v>6.52</v>
      </c>
      <c r="BI6" s="33">
        <f t="shared" si="7"/>
        <v>5.9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69.930000000000007</v>
      </c>
      <c r="BQ6" s="33">
        <f t="shared" ref="BQ6:BY6" si="8">IF(BQ7="",NA(),BQ7)</f>
        <v>64.05</v>
      </c>
      <c r="BR6" s="33">
        <f t="shared" si="8"/>
        <v>64.84</v>
      </c>
      <c r="BS6" s="33">
        <f t="shared" si="8"/>
        <v>59.8</v>
      </c>
      <c r="BT6" s="33">
        <f t="shared" si="8"/>
        <v>54.15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162.84</v>
      </c>
      <c r="CB6" s="33">
        <f t="shared" ref="CB6:CJ6" si="9">IF(CB7="",NA(),CB7)</f>
        <v>177.2</v>
      </c>
      <c r="CC6" s="33">
        <f t="shared" si="9"/>
        <v>177.67</v>
      </c>
      <c r="CD6" s="33">
        <f t="shared" si="9"/>
        <v>193.84</v>
      </c>
      <c r="CE6" s="33">
        <f t="shared" si="9"/>
        <v>216.71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99.87</v>
      </c>
      <c r="CM6" s="33">
        <f t="shared" ref="CM6:CU6" si="10">IF(CM7="",NA(),CM7)</f>
        <v>88.62</v>
      </c>
      <c r="CN6" s="33">
        <f t="shared" si="10"/>
        <v>82.33</v>
      </c>
      <c r="CO6" s="33">
        <f t="shared" si="10"/>
        <v>90.02</v>
      </c>
      <c r="CP6" s="33">
        <f t="shared" si="10"/>
        <v>88.01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84.89</v>
      </c>
      <c r="CX6" s="33">
        <f t="shared" ref="CX6:DF6" si="11">IF(CX7="",NA(),CX7)</f>
        <v>86.8</v>
      </c>
      <c r="CY6" s="33">
        <f t="shared" si="11"/>
        <v>86.15</v>
      </c>
      <c r="CZ6" s="33">
        <f t="shared" si="11"/>
        <v>88.69</v>
      </c>
      <c r="DA6" s="33">
        <f t="shared" si="11"/>
        <v>87.83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92088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8.52</v>
      </c>
      <c r="P7" s="36">
        <v>54.95</v>
      </c>
      <c r="Q7" s="36">
        <v>2262</v>
      </c>
      <c r="R7" s="36">
        <v>165842</v>
      </c>
      <c r="S7" s="36">
        <v>171.76</v>
      </c>
      <c r="T7" s="36">
        <v>965.54</v>
      </c>
      <c r="U7" s="36">
        <v>14152</v>
      </c>
      <c r="V7" s="36">
        <v>6.44</v>
      </c>
      <c r="W7" s="36">
        <v>2197.52</v>
      </c>
      <c r="X7" s="36">
        <v>87.02</v>
      </c>
      <c r="Y7" s="36">
        <v>85.83</v>
      </c>
      <c r="Z7" s="36">
        <v>85.71</v>
      </c>
      <c r="AA7" s="36">
        <v>86.84</v>
      </c>
      <c r="AB7" s="36">
        <v>84.36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17.739999999999998</v>
      </c>
      <c r="BF7" s="36">
        <v>11.92</v>
      </c>
      <c r="BG7" s="36">
        <v>7.67</v>
      </c>
      <c r="BH7" s="36">
        <v>6.52</v>
      </c>
      <c r="BI7" s="36">
        <v>5.9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69.930000000000007</v>
      </c>
      <c r="BQ7" s="36">
        <v>64.05</v>
      </c>
      <c r="BR7" s="36">
        <v>64.84</v>
      </c>
      <c r="BS7" s="36">
        <v>59.8</v>
      </c>
      <c r="BT7" s="36">
        <v>54.15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162.84</v>
      </c>
      <c r="CB7" s="36">
        <v>177.2</v>
      </c>
      <c r="CC7" s="36">
        <v>177.67</v>
      </c>
      <c r="CD7" s="36">
        <v>193.84</v>
      </c>
      <c r="CE7" s="36">
        <v>216.71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99.87</v>
      </c>
      <c r="CM7" s="36">
        <v>88.62</v>
      </c>
      <c r="CN7" s="36">
        <v>82.33</v>
      </c>
      <c r="CO7" s="36">
        <v>90.02</v>
      </c>
      <c r="CP7" s="36">
        <v>88.01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84.89</v>
      </c>
      <c r="CX7" s="36">
        <v>86.8</v>
      </c>
      <c r="CY7" s="36">
        <v>86.15</v>
      </c>
      <c r="CZ7" s="36">
        <v>88.69</v>
      </c>
      <c r="DA7" s="36">
        <v>87.83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栃木県</cp:lastModifiedBy>
  <cp:lastPrinted>2016-02-16T07:07:56Z</cp:lastPrinted>
  <dcterms:created xsi:type="dcterms:W3CDTF">2016-02-03T09:11:08Z</dcterms:created>
  <dcterms:modified xsi:type="dcterms:W3CDTF">2016-02-16T07:08:16Z</dcterms:modified>
  <cp:category/>
</cp:coreProperties>
</file>