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hvFi7i/lxpwYF3+16oyuaoNfb4uvbnSRLStkqISYW3W4NVucd5RU8mTMGco7GB+Zzs29gi/Y2m+67TBYQAydHw==" workbookSaltValue="rpJCqNh+4NrWKCJR48NhT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<sst xmlns="http://schemas.openxmlformats.org/spreadsheetml/2006/main" count="228" uniqueCount="115">
  <si>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</si>
  <si>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</si>
  <si>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</si>
  <si>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</si>
  <si>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</si>
  <si>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</si>
  <si>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</si>
  <si>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</si>
  <si>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</si>
  <si>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</si>
  <si>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</si>
  <si>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</si>
  <si>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</si>
  <si>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</si>
  <si>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</si>
  <si>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</si>
  <si>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</si>
  <si>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</si>
  <si>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</si>
  <si>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</si>
  <si>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</si>
  <si>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</si>
  <si>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</si>
  <si>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</si>
  <si>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</si>
  <si>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</si>
  <si>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</si>
  <si>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</si>
  <si>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</si>
  <si>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</si>
  <si>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</si>
  <si>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</si>
  <si>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</si>
  <si>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</si>
  <si>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</si>
  <si>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</si>
  <si>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</si>
  <si>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</si>
  <si>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</si>
  <si>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</si>
  <si>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</si>
  <si>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</si>
  <si>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</si>
  <si>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</si>
  <si>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</si>
  <si>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</si>
  <si>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</si>
  <si>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</si>
  <si>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</si>
  <si>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</si>
  <si>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</si>
  <si>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</si>
  <si>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</si>
  <si>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</si>
  <si>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</si>
  <si>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</si>
  <si>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</si>
  <si>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</si>
  <si>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</si>
  <si>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</si>
  <si>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</si>
  <si>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</si>
  <si>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</si>
  <si>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</si>
  <si>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</si>
  <si>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</si>
  <si>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</si>
  <si>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</si>
  <si>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</si>
  <si>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</si>
  <si>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</si>
  <si>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</si>
  <si>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</si>
  <si>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</si>
  <si>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</si>
  <si>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</si>
  <si>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</si>
  <si>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</si>
  <si>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</si>
  <si>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</si>
  <si>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</si>
  <si>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</si>
  <si>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</si>
  <si>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</si>
  <si>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</si>
  <si>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</si>
  <si>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</si>
  <si>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</si>
  <si>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</si>
  <si>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</si>
  <si>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</si>
  <si>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</si>
  <si>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</si>
  <si>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</si>
  <si>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</si>
  <si>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</si>
  <si>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</si>
  <si>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</si>
  <si>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</si>
  <si>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</si>
  <si>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</si>
  <si>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</si>
  <si>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</si>
  <si>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</si>
  <si>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</si>
  <si>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</si>
  <si>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</si>
  <si>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</si>
  <si>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</si>
  <si>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</si>
  <si>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</si>
  <si>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</si>
  <si>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平均値より上回っており、増加傾向にあるが、管路経年化率については、平均値を下回っていることから、管路以外の施設設備の老朽化が進んでいると考えられるため、計画的に更新していく必要がある。現状、管路経年化率は平均値を下回っているが、昨年度より徐々に増加していることに加え、令和46年度以降に法定耐用年数を超える管路が増大していくため、それに伴い更新に係る費用が増大することが見込まれる。計画的な更新を実施していくことが求められる。</t>
    <rPh sb="16" eb="17">
      <t>チ</t>
    </rPh>
    <rPh sb="49" eb="50">
      <t>チ</t>
    </rPh>
    <rPh sb="82" eb="83">
      <t>カンガ</t>
    </rPh>
    <rPh sb="106" eb="108">
      <t>ゲンジョウ</t>
    </rPh>
    <rPh sb="109" eb="111">
      <t>カンロ</t>
    </rPh>
    <rPh sb="111" eb="114">
      <t>ケイネンカ</t>
    </rPh>
    <rPh sb="114" eb="115">
      <t>リツ</t>
    </rPh>
    <rPh sb="116" eb="119">
      <t>ヘイキンチ</t>
    </rPh>
    <rPh sb="120" eb="122">
      <t>シタマワ</t>
    </rPh>
    <rPh sb="128" eb="131">
      <t>サクネンド</t>
    </rPh>
    <rPh sb="133" eb="135">
      <t>ジョジョ</t>
    </rPh>
    <rPh sb="136" eb="138">
      <t>ゾウカ</t>
    </rPh>
    <rPh sb="145" eb="146">
      <t>クワ</t>
    </rPh>
    <rPh sb="148" eb="150">
      <t>レイワ</t>
    </rPh>
    <rPh sb="182" eb="183">
      <t>トモナ</t>
    </rPh>
    <rPh sb="184" eb="186">
      <t>コウシン</t>
    </rPh>
    <rPh sb="187" eb="188">
      <t>カカ</t>
    </rPh>
    <rPh sb="189" eb="191">
      <t>ヒヨウ</t>
    </rPh>
    <rPh sb="192" eb="194">
      <t>ゾウダイ</t>
    </rPh>
    <rPh sb="199" eb="201">
      <t>ミコ</t>
    </rPh>
    <phoneticPr fontId="4"/>
  </si>
  <si>
    <t>　収支は黒字だが、平均値と比較して低く、徐々に減少してきている。人口減少による給水収益の減少や、老朽化の進行等による更新投資の増加により今後更に経営状況が厳しくなることが考えられる。
　持続可能な経営を確立するため、引き続き経営戦略や水道ビジョンの策定に取り組み、適正な料金水準の設定を検討し、計画的かつ効率的な施設設備の更新や長寿命化、耐震化に努めていく。</t>
    <rPh sb="4" eb="6">
      <t>クロジ</t>
    </rPh>
    <rPh sb="9" eb="12">
      <t>ヘイキンチ</t>
    </rPh>
    <rPh sb="13" eb="15">
      <t>ヒカク</t>
    </rPh>
    <rPh sb="17" eb="18">
      <t>ヒク</t>
    </rPh>
    <rPh sb="20" eb="22">
      <t>ジョジョ</t>
    </rPh>
    <rPh sb="23" eb="25">
      <t>ゲンショウ</t>
    </rPh>
    <rPh sb="70" eb="71">
      <t>サラ</t>
    </rPh>
    <phoneticPr fontId="4"/>
  </si>
  <si>
    <t>　経常収支比率については、平均値を下回っている状況であり、昨年度と比較して0.97%減少した。営業収益と経常費用ともに減少しているが、営業収益の減少がとくに大きかったために減少したと考えられる。
　料金回収率については、昨年度より0.11%減少しており、昨年度に引き続き100%を下回っている状況である。給水原価については、昨年度より0.32円増加しており、平均を上回っている状況であるため、経営の健全性を確保するためには、引き続き経費の削減と料金収入の確保に取り組まなければならない。
　また、企業債残高対給水収益比率については、平均値を上回っている状況であるが、借入額の抑制等により昨年度より15.80%減少し、平均値に近づきつつある。しかし、流動資産である現金が徐々に減少しているため、借入額の抑制に頼らず、料金回収率や有収率の増加により一層取り組む必要がある。今後は施設設備の更新計画等に沿い、適した額を借り入れ企業債残高、利子負担額ともに縮減に努める。
　施設利用率については、平均値を上回る水準を保持している。有収率は昨年度と比較して0.23%増加しているが平均値を下回っているため、引き続き漏水調査及び修繕等の対策強化に努めることが重要である。</t>
    <rPh sb="59" eb="61">
      <t>ゲンショウ</t>
    </rPh>
    <rPh sb="67" eb="69">
      <t>エイギョウ</t>
    </rPh>
    <rPh sb="69" eb="71">
      <t>シュウエキ</t>
    </rPh>
    <rPh sb="72" eb="74">
      <t>ゲンショウ</t>
    </rPh>
    <rPh sb="171" eb="172">
      <t>エン</t>
    </rPh>
    <rPh sb="216" eb="218">
      <t>ケイヒ</t>
    </rPh>
    <rPh sb="219" eb="221">
      <t>サクゲン</t>
    </rPh>
    <rPh sb="308" eb="311">
      <t>ヘイキンチ</t>
    </rPh>
    <rPh sb="312" eb="313">
      <t>チカ</t>
    </rPh>
    <rPh sb="324" eb="326">
      <t>リュウドウ</t>
    </rPh>
    <rPh sb="326" eb="328">
      <t>シサン</t>
    </rPh>
    <rPh sb="331" eb="333">
      <t>ゲンキン</t>
    </rPh>
    <rPh sb="334" eb="336">
      <t>ジョジョ</t>
    </rPh>
    <rPh sb="337" eb="339">
      <t>ゲンショウ</t>
    </rPh>
    <rPh sb="346" eb="348">
      <t>カリイレ</t>
    </rPh>
    <rPh sb="348" eb="349">
      <t>ガク</t>
    </rPh>
    <rPh sb="350" eb="352">
      <t>ヨクセイ</t>
    </rPh>
    <rPh sb="353" eb="354">
      <t>タヨ</t>
    </rPh>
    <rPh sb="357" eb="359">
      <t>リョウキン</t>
    </rPh>
    <rPh sb="359" eb="361">
      <t>カイシュウ</t>
    </rPh>
    <rPh sb="361" eb="362">
      <t>リツ</t>
    </rPh>
    <rPh sb="363" eb="366">
      <t>ユウシュウリツ</t>
    </rPh>
    <rPh sb="367" eb="369">
      <t>ゾウカ</t>
    </rPh>
    <rPh sb="372" eb="374">
      <t>イッソウ</t>
    </rPh>
    <rPh sb="374" eb="375">
      <t>ト</t>
    </rPh>
    <rPh sb="376" eb="377">
      <t>ク</t>
    </rPh>
    <rPh sb="378" eb="380">
      <t>ヒツヨウ</t>
    </rPh>
    <rPh sb="478" eb="480">
      <t>ゾウカ</t>
    </rPh>
    <rPh sb="523" eb="525">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</si>
</sst>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0.04</c:v>
                </c:pt>
                <c:pt idx="1">
                  <c:v>0.03</c:v>
                </c:pt>
                <c:pt idx="2">
                  <c:v>7.0000000000000007E-2</c:v>
                </c:pt>
                <c:pt idx="3">
                  <c:v>0.05</c:v>
                </c:pt>
                <c:pt idx="4">
                  <c:v>0.13</c:v>
                </c:pt>
              </c:numCache>
            </c:numRef>
          </c:val>
          <c:extLst>
            <c:ext xmlns:c16="http://schemas.microsoft.com/office/drawing/2014/chart" uri="{C3380CC4-5D6E-409C-BE32-E72D297353CC}">
              <c16:uniqueId val="{00000000-C230-402B-8EB4-9585895E66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230-402B-8EB4-9585895E66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70.989999999999995</c:v>
                </c:pt>
                <c:pt idx="1">
                  <c:v>72.180000000000007</c:v>
                </c:pt>
                <c:pt idx="2">
                  <c:v>73.489999999999995</c:v>
                </c:pt>
                <c:pt idx="3">
                  <c:v>75.02</c:v>
                </c:pt>
                <c:pt idx="4">
                  <c:v>73.48</c:v>
                </c:pt>
              </c:numCache>
            </c:numRef>
          </c:val>
          <c:extLst>
            <c:ext xmlns:c16="http://schemas.microsoft.com/office/drawing/2014/chart" uri="{C3380CC4-5D6E-409C-BE32-E72D297353CC}">
              <c16:uniqueId val="{00000000-BD1E-4F90-AB9D-408B6C5137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D1E-4F90-AB9D-408B6C5137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85.61</c:v>
                </c:pt>
                <c:pt idx="1">
                  <c:v>85.35</c:v>
                </c:pt>
                <c:pt idx="2">
                  <c:v>85.37</c:v>
                </c:pt>
                <c:pt idx="3">
                  <c:v>84.84</c:v>
                </c:pt>
                <c:pt idx="4">
                  <c:v>85.07</c:v>
                </c:pt>
              </c:numCache>
            </c:numRef>
          </c:val>
          <c:extLst>
            <c:ext xmlns:c16="http://schemas.microsoft.com/office/drawing/2014/chart" uri="{C3380CC4-5D6E-409C-BE32-E72D297353CC}">
              <c16:uniqueId val="{00000000-1643-4B20-AC0A-85CB3C1153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643-4B20-AC0A-85CB3C1153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103.91</c:v>
                </c:pt>
                <c:pt idx="1">
                  <c:v>111.96</c:v>
                </c:pt>
                <c:pt idx="2">
                  <c:v>110.96</c:v>
                </c:pt>
                <c:pt idx="3">
                  <c:v>108.04</c:v>
                </c:pt>
                <c:pt idx="4">
                  <c:v>107.07</c:v>
                </c:pt>
              </c:numCache>
            </c:numRef>
          </c:val>
          <c:extLst>
            <c:ext xmlns:c16="http://schemas.microsoft.com/office/drawing/2014/chart" uri="{C3380CC4-5D6E-409C-BE32-E72D297353CC}">
              <c16:uniqueId val="{00000000-9CCC-4155-AE35-77521E042C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CCC-4155-AE35-77521E042C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46.18</c:v>
                </c:pt>
                <c:pt idx="1">
                  <c:v>48.04</c:v>
                </c:pt>
                <c:pt idx="2">
                  <c:v>49.42</c:v>
                </c:pt>
                <c:pt idx="3">
                  <c:v>50.67</c:v>
                </c:pt>
                <c:pt idx="4">
                  <c:v>51.97</c:v>
                </c:pt>
              </c:numCache>
            </c:numRef>
          </c:val>
          <c:extLst>
            <c:ext xmlns:c16="http://schemas.microsoft.com/office/drawing/2014/chart" uri="{C3380CC4-5D6E-409C-BE32-E72D297353CC}">
              <c16:uniqueId val="{00000000-CDFF-459E-BD7A-38201E6DD7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CDFF-459E-BD7A-38201E6DD7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1.59</c:v>
                </c:pt>
                <c:pt idx="1">
                  <c:v>1.88</c:v>
                </c:pt>
                <c:pt idx="2">
                  <c:v>1.99</c:v>
                </c:pt>
                <c:pt idx="3">
                  <c:v>3.78</c:v>
                </c:pt>
                <c:pt idx="4">
                  <c:v>7.35</c:v>
                </c:pt>
              </c:numCache>
            </c:numRef>
          </c:val>
          <c:extLst>
            <c:ext xmlns:c16="http://schemas.microsoft.com/office/drawing/2014/chart" uri="{C3380CC4-5D6E-409C-BE32-E72D297353CC}">
              <c16:uniqueId val="{00000000-D226-4A3A-A6BF-B9129C0A41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D226-4A3A-A6BF-B9129C0A41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DD-4866-8937-9638C827B1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6DD-4866-8937-9638C827B1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484.81</c:v>
                </c:pt>
                <c:pt idx="1">
                  <c:v>523.16</c:v>
                </c:pt>
                <c:pt idx="2">
                  <c:v>567.28</c:v>
                </c:pt>
                <c:pt idx="3">
                  <c:v>559.37</c:v>
                </c:pt>
                <c:pt idx="4">
                  <c:v>556.53</c:v>
                </c:pt>
              </c:numCache>
            </c:numRef>
          </c:val>
          <c:extLst>
            <c:ext xmlns:c16="http://schemas.microsoft.com/office/drawing/2014/chart" uri="{C3380CC4-5D6E-409C-BE32-E72D297353CC}">
              <c16:uniqueId val="{00000000-AF96-42A2-BECB-1B94711D69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F96-42A2-BECB-1B94711D69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494.99</c:v>
                </c:pt>
                <c:pt idx="1">
                  <c:v>463.2</c:v>
                </c:pt>
                <c:pt idx="2">
                  <c:v>432.37</c:v>
                </c:pt>
                <c:pt idx="3">
                  <c:v>403.63</c:v>
                </c:pt>
                <c:pt idx="4">
                  <c:v>387.83</c:v>
                </c:pt>
              </c:numCache>
            </c:numRef>
          </c:val>
          <c:extLst>
            <c:ext xmlns:c16="http://schemas.microsoft.com/office/drawing/2014/chart" uri="{C3380CC4-5D6E-409C-BE32-E72D297353CC}">
              <c16:uniqueId val="{00000000-1B74-488B-9D11-C3876871BD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B74-488B-9D11-C3876871BD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91.38</c:v>
                </c:pt>
                <c:pt idx="1">
                  <c:v>98.74</c:v>
                </c:pt>
                <c:pt idx="2">
                  <c:v>98.63</c:v>
                </c:pt>
                <c:pt idx="3">
                  <c:v>97.03</c:v>
                </c:pt>
                <c:pt idx="4">
                  <c:v>96.92</c:v>
                </c:pt>
              </c:numCache>
            </c:numRef>
          </c:val>
          <c:extLst>
            <c:ext xmlns:c16="http://schemas.microsoft.com/office/drawing/2014/chart" uri="{C3380CC4-5D6E-409C-BE32-E72D297353CC}">
              <c16:uniqueId val="{00000000-4B8F-4E0B-9E24-62C5C4CE21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B8F-4E0B-9E24-62C5C4CE21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184.73</c:v>
                </c:pt>
                <c:pt idx="1">
                  <c:v>170.95</c:v>
                </c:pt>
                <c:pt idx="2">
                  <c:v>171.29</c:v>
                </c:pt>
                <c:pt idx="3">
                  <c:v>174.34</c:v>
                </c:pt>
                <c:pt idx="4">
                  <c:v>174.66</c:v>
                </c:pt>
              </c:numCache>
            </c:numRef>
          </c:val>
          <c:extLst>
            <c:ext xmlns:c16="http://schemas.microsoft.com/office/drawing/2014/chart" uri="{C3380CC4-5D6E-409C-BE32-E72D297353CC}">
              <c16:uniqueId val="{00000000-880C-4206-8CC0-FBCF1A24B7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80C-4206-8CC0-FBCF1A24B7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真岡市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80395</v>
      </c>
      <c r="AM8" s="61"/>
      <c r="AN8" s="61"/>
      <c r="AO8" s="61"/>
      <c r="AP8" s="61"/>
      <c r="AQ8" s="61"/>
      <c r="AR8" s="61"/>
      <c r="AS8" s="61"/>
      <c r="AT8" s="52">
        <f>データ!$S$6</f>
        <v>167.34</v>
      </c>
      <c r="AU8" s="53"/>
      <c r="AV8" s="53"/>
      <c r="AW8" s="53"/>
      <c r="AX8" s="53"/>
      <c r="AY8" s="53"/>
      <c r="AZ8" s="53"/>
      <c r="BA8" s="53"/>
      <c r="BB8" s="54">
        <f>データ!$T$6</f>
        <v>480.43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69.75</v>
      </c>
      <c r="J10" s="53"/>
      <c r="K10" s="53"/>
      <c r="L10" s="53"/>
      <c r="M10" s="53"/>
      <c r="N10" s="53"/>
      <c r="O10" s="64"/>
      <c r="P10" s="54">
        <f>データ!$P$6</f>
        <v>84.58</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67792</v>
      </c>
      <c r="AM10" s="61"/>
      <c r="AN10" s="61"/>
      <c r="AO10" s="61"/>
      <c r="AP10" s="61"/>
      <c r="AQ10" s="61"/>
      <c r="AR10" s="61"/>
      <c r="AS10" s="61"/>
      <c r="AT10" s="52">
        <f>データ!$V$6</f>
        <v>74.680000000000007</v>
      </c>
      <c r="AU10" s="53"/>
      <c r="AV10" s="53"/>
      <c r="AW10" s="53"/>
      <c r="AX10" s="53"/>
      <c r="AY10" s="53"/>
      <c r="AZ10" s="53"/>
      <c r="BA10" s="53"/>
      <c r="BB10" s="54">
        <f>データ!$W$6</f>
        <v>907.77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114</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rqfWNSXBY7JysScQ+84yeQ2MEA7udXkYFllM2Qi0tU2q6BvMmOyfXsUrw8sDHnAEGq7ostW5aGyymLDJgbUWQ==" saltValue="2krAYigOulOvRuR5twkq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92096</v>
      </c>
      <c r="D6" s="34">
        <f t="shared" si="3"/>
        <v>46</v>
      </c>
      <c r="E6" s="34">
        <f t="shared" si="3"/>
        <v>1</v>
      </c>
      <c r="F6" s="34">
        <f t="shared" si="3"/>
        <v>0</v>
      </c>
      <c r="G6" s="34">
        <f t="shared" si="3"/>
        <v>1</v>
      </c>
      <c r="H6" s="34" t="str">
        <f t="shared" si="3"/>
        <v>栃木県　真岡市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69.75</v>
      </c>
      <c r="P6" s="35">
        <f t="shared" si="3"/>
        <v>84.58</v>
      </c>
      <c r="Q6" s="35">
        <f t="shared" si="3"/>
        <v>3190</v>
      </c>
      <c r="R6" s="35">
        <f t="shared" si="3"/>
        <v>80395</v>
      </c>
      <c r="S6" s="35">
        <f t="shared" si="3"/>
        <v>167.34</v>
      </c>
      <c r="T6" s="35">
        <f t="shared" si="3"/>
        <v>480.43</v>
      </c>
      <c r="U6" s="35">
        <f t="shared" si="3"/>
        <v>67792</v>
      </c>
      <c r="V6" s="35">
        <f t="shared" si="3"/>
        <v>74.680000000000007</v>
      </c>
      <c r="W6" s="35">
        <f t="shared" si="3"/>
        <v>907.77</v>
      </c>
      <c r="X6" s="36">
        <f>IF(X7="",NA(),X7)</f>
        <v>103.91</v>
      </c>
      <c r="Y6" s="36">
        <f t="shared" ref="Y6:AG6" si="4">IF(Y7="",NA(),Y7)</f>
        <v>111.96</v>
      </c>
      <c r="Z6" s="36">
        <f t="shared" si="4"/>
        <v>110.96</v>
      </c>
      <c r="AA6" s="36">
        <f t="shared" si="4"/>
        <v>108.04</v>
      </c>
      <c r="AB6" s="36">
        <f t="shared" si="4"/>
        <v>107.07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484.81</v>
      </c>
      <c r="AU6" s="36">
        <f t="shared" ref="AU6:BC6" si="6">IF(AU7="",NA(),AU7)</f>
        <v>523.16</v>
      </c>
      <c r="AV6" s="36">
        <f t="shared" si="6"/>
        <v>567.28</v>
      </c>
      <c r="AW6" s="36">
        <f t="shared" si="6"/>
        <v>559.37</v>
      </c>
      <c r="AX6" s="36">
        <f t="shared" si="6"/>
        <v>556.53</v>
      </c>
      <c r="AY6" s="36">
        <f t="shared" si="6"/>
        <v>346.59</v>
      </c>
      <c r="AZ6" s="36">
        <f t="shared" si="6"/>
        <v>357.82</v>
      </c>
      <c r="BA6" s="36">
        <f t="shared" si="6"/>
        <v>355.5</v>
      </c>
      <c r="BB6" s="36">
        <f t="shared" si="6"/>
        <v>349.83</v>
      </c>
      <c r="BC6" s="36">
        <f t="shared" si="6"/>
        <v>360.86</v>
      </c>
      <c r="BD6" s="35" t="str">
        <f>IF(BD7="","",IF(BD7="-","【-】","【"&amp;SUBSTITUTE(TEXT(BD7,"#,##0.00"),"-","△")&amp;"】"))</f>
        <v>【264.97】</v>
      </c>
      <c r="BE6" s="36">
        <f>IF(BE7="",NA(),BE7)</f>
        <v>494.99</v>
      </c>
      <c r="BF6" s="36">
        <f t="shared" ref="BF6:BN6" si="7">IF(BF7="",NA(),BF7)</f>
        <v>463.2</v>
      </c>
      <c r="BG6" s="36">
        <f t="shared" si="7"/>
        <v>432.37</v>
      </c>
      <c r="BH6" s="36">
        <f t="shared" si="7"/>
        <v>403.63</v>
      </c>
      <c r="BI6" s="36">
        <f t="shared" si="7"/>
        <v>387.83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91.38</v>
      </c>
      <c r="BQ6" s="36">
        <f t="shared" ref="BQ6:BY6" si="8">IF(BQ7="",NA(),BQ7)</f>
        <v>98.74</v>
      </c>
      <c r="BR6" s="36">
        <f t="shared" si="8"/>
        <v>98.63</v>
      </c>
      <c r="BS6" s="36">
        <f t="shared" si="8"/>
        <v>97.03</v>
      </c>
      <c r="BT6" s="36">
        <f t="shared" si="8"/>
        <v>96.92</v>
      </c>
      <c r="BU6" s="36">
        <f t="shared" si="8"/>
        <v>105.71</v>
      </c>
      <c r="BV6" s="36">
        <f t="shared" si="8"/>
        <v>106.01</v>
      </c>
      <c r="BW6" s="36">
        <f t="shared" si="8"/>
        <v>104.57</v>
      </c>
      <c r="BX6" s="36">
        <f t="shared" si="8"/>
        <v>103.54</v>
      </c>
      <c r="BY6" s="36">
        <f t="shared" si="8"/>
        <v>103.32</v>
      </c>
      <c r="BZ6" s="35" t="str">
        <f>IF(BZ7="","",IF(BZ7="-","【-】","【"&amp;SUBSTITUTE(TEXT(BZ7,"#,##0.00"),"-","△")&amp;"】"))</f>
        <v>【103.24】</v>
      </c>
      <c r="CA6" s="36">
        <f>IF(CA7="",NA(),CA7)</f>
        <v>184.73</v>
      </c>
      <c r="CB6" s="36">
        <f t="shared" ref="CB6:CJ6" si="9">IF(CB7="",NA(),CB7)</f>
        <v>170.95</v>
      </c>
      <c r="CC6" s="36">
        <f t="shared" si="9"/>
        <v>171.29</v>
      </c>
      <c r="CD6" s="36">
        <f t="shared" si="9"/>
        <v>174.34</v>
      </c>
      <c r="CE6" s="36">
        <f t="shared" si="9"/>
        <v>174.66</v>
      </c>
      <c r="CF6" s="36">
        <f t="shared" si="9"/>
        <v>162.15</v>
      </c>
      <c r="CG6" s="36">
        <f t="shared" si="9"/>
        <v>162.24</v>
      </c>
      <c r="CH6" s="36">
        <f t="shared" si="9"/>
        <v>165.47</v>
      </c>
      <c r="CI6" s="36">
        <f t="shared" si="9"/>
        <v>167.46</v>
      </c>
      <c r="CJ6" s="36">
        <f t="shared" si="9"/>
        <v>168.56</v>
      </c>
      <c r="CK6" s="35" t="str">
        <f>IF(CK7="","",IF(CK7="-","【-】","【"&amp;SUBSTITUTE(TEXT(CK7,"#,##0.00"),"-","△")&amp;"】"))</f>
        <v>【168.38】</v>
      </c>
      <c r="CL6" s="36">
        <f>IF(CL7="",NA(),CL7)</f>
        <v>70.989999999999995</v>
      </c>
      <c r="CM6" s="36">
        <f t="shared" ref="CM6:CU6" si="10">IF(CM7="",NA(),CM7)</f>
        <v>72.180000000000007</v>
      </c>
      <c r="CN6" s="36">
        <f t="shared" si="10"/>
        <v>73.489999999999995</v>
      </c>
      <c r="CO6" s="36">
        <f t="shared" si="10"/>
        <v>75.02</v>
      </c>
      <c r="CP6" s="36">
        <f t="shared" si="10"/>
        <v>73.48</v>
      </c>
      <c r="CQ6" s="36">
        <f t="shared" si="10"/>
        <v>59.34</v>
      </c>
      <c r="CR6" s="36">
        <f t="shared" si="10"/>
        <v>59.11</v>
      </c>
      <c r="CS6" s="36">
        <f t="shared" si="10"/>
        <v>59.74</v>
      </c>
      <c r="CT6" s="36">
        <f t="shared" si="10"/>
        <v>59.46</v>
      </c>
      <c r="CU6" s="36">
        <f t="shared" si="10"/>
        <v>59.51</v>
      </c>
      <c r="CV6" s="35" t="str">
        <f>IF(CV7="","",IF(CV7="-","【-】","【"&amp;SUBSTITUTE(TEXT(CV7,"#,##0.00"),"-","△")&amp;"】"))</f>
        <v>【60.00】</v>
      </c>
      <c r="CW6" s="36">
        <f>IF(CW7="",NA(),CW7)</f>
        <v>85.61</v>
      </c>
      <c r="CX6" s="36">
        <f t="shared" ref="CX6:DF6" si="11">IF(CX7="",NA(),CX7)</f>
        <v>85.35</v>
      </c>
      <c r="CY6" s="36">
        <f t="shared" si="11"/>
        <v>85.37</v>
      </c>
      <c r="CZ6" s="36">
        <f t="shared" si="11"/>
        <v>84.84</v>
      </c>
      <c r="DA6" s="36">
        <f t="shared" si="11"/>
        <v>85.07</v>
      </c>
      <c r="DB6" s="36">
        <f t="shared" si="11"/>
        <v>87.74</v>
      </c>
      <c r="DC6" s="36">
        <f t="shared" si="11"/>
        <v>87.91</v>
      </c>
      <c r="DD6" s="36">
        <f t="shared" si="11"/>
        <v>87.28</v>
      </c>
      <c r="DE6" s="36">
        <f t="shared" si="11"/>
        <v>87.41</v>
      </c>
      <c r="DF6" s="36">
        <f t="shared" si="11"/>
        <v>87.08</v>
      </c>
      <c r="DG6" s="35" t="str">
        <f>IF(DG7="","",IF(DG7="-","【-】","【"&amp;SUBSTITUTE(TEXT(DG7,"#,##0.00"),"-","△")&amp;"】"))</f>
        <v>【89.80】</v>
      </c>
      <c r="DH6" s="36">
        <f>IF(DH7="",NA(),DH7)</f>
        <v>46.18</v>
      </c>
      <c r="DI6" s="36">
        <f t="shared" ref="DI6:DQ6" si="12">IF(DI7="",NA(),DI7)</f>
        <v>48.04</v>
      </c>
      <c r="DJ6" s="36">
        <f t="shared" si="12"/>
        <v>49.42</v>
      </c>
      <c r="DK6" s="36">
        <f t="shared" si="12"/>
        <v>50.67</v>
      </c>
      <c r="DL6" s="36">
        <f t="shared" si="12"/>
        <v>51.97</v>
      </c>
      <c r="DM6" s="36">
        <f t="shared" si="12"/>
        <v>46.27</v>
      </c>
      <c r="DN6" s="36">
        <f t="shared" si="12"/>
        <v>46.88</v>
      </c>
      <c r="DO6" s="36">
        <f t="shared" si="12"/>
        <v>46.94</v>
      </c>
      <c r="DP6" s="36">
        <f t="shared" si="12"/>
        <v>47.62</v>
      </c>
      <c r="DQ6" s="36">
        <f t="shared" si="12"/>
        <v>48.55</v>
      </c>
      <c r="DR6" s="35" t="str">
        <f>IF(DR7="","",IF(DR7="-","【-】","【"&amp;SUBSTITUTE(TEXT(DR7,"#,##0.00"),"-","△")&amp;"】"))</f>
        <v>【49.59】</v>
      </c>
      <c r="DS6" s="36">
        <f>IF(DS7="",NA(),DS7)</f>
        <v>1.59</v>
      </c>
      <c r="DT6" s="36">
        <f t="shared" ref="DT6:EB6" si="13">IF(DT7="",NA(),DT7)</f>
        <v>1.88</v>
      </c>
      <c r="DU6" s="36">
        <f t="shared" si="13"/>
        <v>1.99</v>
      </c>
      <c r="DV6" s="36">
        <f t="shared" si="13"/>
        <v>3.78</v>
      </c>
      <c r="DW6" s="36">
        <f t="shared" si="13"/>
        <v>7.35</v>
      </c>
      <c r="DX6" s="36">
        <f t="shared" si="13"/>
        <v>10.93</v>
      </c>
      <c r="DY6" s="36">
        <f t="shared" si="13"/>
        <v>13.39</v>
      </c>
      <c r="DZ6" s="36">
        <f t="shared" si="13"/>
        <v>14.48</v>
      </c>
      <c r="EA6" s="36">
        <f t="shared" si="13"/>
        <v>16.27</v>
      </c>
      <c r="EB6" s="36">
        <f t="shared" si="13"/>
        <v>17.11</v>
      </c>
      <c r="EC6" s="35" t="str">
        <f>IF(EC7="","",IF(EC7="-","【-】","【"&amp;SUBSTITUTE(TEXT(EC7,"#,##0.00"),"-","△")&amp;"】"))</f>
        <v>【19.44】</v>
      </c>
      <c r="ED6" s="36">
        <f>IF(ED7="",NA(),ED7)</f>
        <v>0.04</v>
      </c>
      <c r="EE6" s="36">
        <f t="shared" ref="EE6:EM6" si="14">IF(EE7="",NA(),EE7)</f>
        <v>0.03</v>
      </c>
      <c r="EF6" s="36">
        <f t="shared" si="14"/>
        <v>7.0000000000000007E-2</v>
      </c>
      <c r="EG6" s="36">
        <f t="shared" si="14"/>
        <v>0.05</v>
      </c>
      <c r="EH6" s="36">
        <f t="shared" si="14"/>
        <v>0.13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92096</v>
      </c>
      <c r="D7" s="38">
        <v>46</v>
      </c>
      <c r="E7" s="38">
        <v>1</v>
      </c>
      <c r="F7" s="38">
        <v>0</v>
      </c>
      <c r="G7" s="38">
        <v>1</v>
      </c>
      <c r="H7" s="38" t="s">
        <v>93</v>
      </c>
      <c r="I7" s="38" t="s">
        <v>94</v>
      </c>
      <c r="J7" s="38" t="s">
        <v>95</v>
      </c>
      <c r="K7" s="38" t="s">
        <v>96</v>
      </c>
      <c r="L7" s="38" t="s">
        <v>97</v>
      </c>
      <c r="M7" s="38" t="s">
        <v>98</v>
      </c>
      <c r="N7" s="39" t="s">
        <v>99</v>
      </c>
      <c r="O7" s="39">
        <v>69.75</v>
      </c>
      <c r="P7" s="39">
        <v>84.58</v>
      </c>
      <c r="Q7" s="39">
        <v>3190</v>
      </c>
      <c r="R7" s="39">
        <v>80395</v>
      </c>
      <c r="S7" s="39">
        <v>167.34</v>
      </c>
      <c r="T7" s="39">
        <v>480.43</v>
      </c>
      <c r="U7" s="39">
        <v>67792</v>
      </c>
      <c r="V7" s="39">
        <v>74.680000000000007</v>
      </c>
      <c r="W7" s="39">
        <v>907.77</v>
      </c>
      <c r="X7" s="39">
        <v>103.91</v>
      </c>
      <c r="Y7" s="39">
        <v>111.96</v>
      </c>
      <c r="Z7" s="39">
        <v>110.96</v>
      </c>
      <c r="AA7" s="39">
        <v>108.04</v>
      </c>
      <c r="AB7" s="39">
        <v>107.07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484.81</v>
      </c>
      <c r="AU7" s="39">
        <v>523.16</v>
      </c>
      <c r="AV7" s="39">
        <v>567.28</v>
      </c>
      <c r="AW7" s="39">
        <v>559.37</v>
      </c>
      <c r="AX7" s="39">
        <v>556.53</v>
      </c>
      <c r="AY7" s="39">
        <v>346.59</v>
      </c>
      <c r="AZ7" s="39">
        <v>357.82</v>
      </c>
      <c r="BA7" s="39">
        <v>355.5</v>
      </c>
      <c r="BB7" s="39">
        <v>349.83</v>
      </c>
      <c r="BC7" s="39">
        <v>360.86</v>
      </c>
      <c r="BD7" s="39">
        <v>264.97000000000003</v>
      </c>
      <c r="BE7" s="39">
        <v>494.99</v>
      </c>
      <c r="BF7" s="39">
        <v>463.2</v>
      </c>
      <c r="BG7" s="39">
        <v>432.37</v>
      </c>
      <c r="BH7" s="39">
        <v>403.63</v>
      </c>
      <c r="BI7" s="39">
        <v>387.83</v>
      </c>
      <c r="BJ7" s="39">
        <v>312.02999999999997</v>
      </c>
      <c r="BK7" s="39">
        <v>307.45999999999998</v>
      </c>
      <c r="BL7" s="39">
        <v>312.58</v>
      </c>
      <c r="BM7" s="39">
        <v>314.87</v>
      </c>
      <c r="BN7" s="39">
        <v>309.27999999999997</v>
      </c>
      <c r="BO7" s="39">
        <v>266.61</v>
      </c>
      <c r="BP7" s="39">
        <v>91.38</v>
      </c>
      <c r="BQ7" s="39">
        <v>98.74</v>
      </c>
      <c r="BR7" s="39">
        <v>98.63</v>
      </c>
      <c r="BS7" s="39">
        <v>97.03</v>
      </c>
      <c r="BT7" s="39">
        <v>96.92</v>
      </c>
      <c r="BU7" s="39">
        <v>105.71</v>
      </c>
      <c r="BV7" s="39">
        <v>106.01</v>
      </c>
      <c r="BW7" s="39">
        <v>104.57</v>
      </c>
      <c r="BX7" s="39">
        <v>103.54</v>
      </c>
      <c r="BY7" s="39">
        <v>103.32</v>
      </c>
      <c r="BZ7" s="39">
        <v>103.24</v>
      </c>
      <c r="CA7" s="39">
        <v>184.73</v>
      </c>
      <c r="CB7" s="39">
        <v>170.95</v>
      </c>
      <c r="CC7" s="39">
        <v>171.29</v>
      </c>
      <c r="CD7" s="39">
        <v>174.34</v>
      </c>
      <c r="CE7" s="39">
        <v>174.66</v>
      </c>
      <c r="CF7" s="39">
        <v>162.15</v>
      </c>
      <c r="CG7" s="39">
        <v>162.24</v>
      </c>
      <c r="CH7" s="39">
        <v>165.47</v>
      </c>
      <c r="CI7" s="39">
        <v>167.46</v>
      </c>
      <c r="CJ7" s="39">
        <v>168.56</v>
      </c>
      <c r="CK7" s="39">
        <v>168.38</v>
      </c>
      <c r="CL7" s="39">
        <v>70.989999999999995</v>
      </c>
      <c r="CM7" s="39">
        <v>72.180000000000007</v>
      </c>
      <c r="CN7" s="39">
        <v>73.489999999999995</v>
      </c>
      <c r="CO7" s="39">
        <v>75.02</v>
      </c>
      <c r="CP7" s="39">
        <v>73.48</v>
      </c>
      <c r="CQ7" s="39">
        <v>59.34</v>
      </c>
      <c r="CR7" s="39">
        <v>59.11</v>
      </c>
      <c r="CS7" s="39">
        <v>59.74</v>
      </c>
      <c r="CT7" s="39">
        <v>59.46</v>
      </c>
      <c r="CU7" s="39">
        <v>59.51</v>
      </c>
      <c r="CV7" s="39">
        <v>60</v>
      </c>
      <c r="CW7" s="39">
        <v>85.61</v>
      </c>
      <c r="CX7" s="39">
        <v>85.35</v>
      </c>
      <c r="CY7" s="39">
        <v>85.37</v>
      </c>
      <c r="CZ7" s="39">
        <v>84.84</v>
      </c>
      <c r="DA7" s="39">
        <v>85.07</v>
      </c>
      <c r="DB7" s="39">
        <v>87.74</v>
      </c>
      <c r="DC7" s="39">
        <v>87.91</v>
      </c>
      <c r="DD7" s="39">
        <v>87.28</v>
      </c>
      <c r="DE7" s="39">
        <v>87.41</v>
      </c>
      <c r="DF7" s="39">
        <v>87.08</v>
      </c>
      <c r="DG7" s="39">
        <v>89.8</v>
      </c>
      <c r="DH7" s="39">
        <v>46.18</v>
      </c>
      <c r="DI7" s="39">
        <v>48.04</v>
      </c>
      <c r="DJ7" s="39">
        <v>49.42</v>
      </c>
      <c r="DK7" s="39">
        <v>50.67</v>
      </c>
      <c r="DL7" s="39">
        <v>51.97</v>
      </c>
      <c r="DM7" s="39">
        <v>46.27</v>
      </c>
      <c r="DN7" s="39">
        <v>46.88</v>
      </c>
      <c r="DO7" s="39">
        <v>46.94</v>
      </c>
      <c r="DP7" s="39">
        <v>47.62</v>
      </c>
      <c r="DQ7" s="39">
        <v>48.55</v>
      </c>
      <c r="DR7" s="39">
        <v>49.59</v>
      </c>
      <c r="DS7" s="39">
        <v>1.59</v>
      </c>
      <c r="DT7" s="39">
        <v>1.88</v>
      </c>
      <c r="DU7" s="39">
        <v>1.99</v>
      </c>
      <c r="DV7" s="39">
        <v>3.78</v>
      </c>
      <c r="DW7" s="39">
        <v>7.35</v>
      </c>
      <c r="DX7" s="39">
        <v>10.93</v>
      </c>
      <c r="DY7" s="39">
        <v>13.39</v>
      </c>
      <c r="DZ7" s="39">
        <v>14.48</v>
      </c>
      <c r="EA7" s="39">
        <v>16.27</v>
      </c>
      <c r="EB7" s="39">
        <v>17.11</v>
      </c>
      <c r="EC7" s="39">
        <v>19.440000000000001</v>
      </c>
      <c r="ED7" s="39">
        <v>0.04</v>
      </c>
      <c r="EE7" s="39">
        <v>0.03</v>
      </c>
      <c r="EF7" s="39">
        <v>7.0000000000000007E-2</v>
      </c>
      <c r="EG7" s="39">
        <v>0.05</v>
      </c>
      <c r="EH7" s="39">
        <v>0.13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2021-02-03T03:01:58Z</cp:lastPrinted>
  <dcterms:created xsi:type="dcterms:W3CDTF">2020-12-04T02:05:09Z</dcterms:created>
  <dcterms:modified xsi:type="dcterms:W3CDTF">2021-02-20T01:57:53Z</dcterms:modified>
  <cp:category/>
</cp:coreProperties>
</file>