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7\④公営企業Ｔ\【公営企業一般】\H27年度\280122経営比較分析表の分析について\市町修正\01上水道\"/>
    </mc:Choice>
  </mc:AlternateContent>
  <workbookProtection workbookPassword="B501"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R6" i="5"/>
  <c r="Q6" i="5"/>
  <c r="AI8" i="4" s="1"/>
  <c r="P6" i="5"/>
  <c r="Z10" i="4" s="1"/>
  <c r="O6" i="5"/>
  <c r="N6" i="5"/>
  <c r="M6" i="5"/>
  <c r="B10" i="4" s="1"/>
  <c r="L6" i="5"/>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AY8" i="4"/>
  <c r="AQ8" i="4"/>
  <c r="Z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<sst xmlns="http://schemas.openxmlformats.org/spreadsheetml/2006/main" count="217" uniqueCount="107">
  <si>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</si>
  <si>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</si>
  <si>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</si>
  <si>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</si>
  <si>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</si>
  <si>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</si>
  <si>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</si>
  <si>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</si>
  <si>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</si>
  <si>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</si>
  <si>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</si>
  <si>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</si>
  <si>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</si>
  <si>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</si>
  <si>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</si>
  <si>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</si>
  <si>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</si>
  <si>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</si>
  <si>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</si>
  <si>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</si>
  <si>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</si>
  <si>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</si>
  <si>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</si>
  <si>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</si>
  <si>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</si>
  <si>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</si>
  <si>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</si>
  <si>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</si>
  <si>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</si>
  <si>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</si>
  <si>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</si>
  <si>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</si>
  <si>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</si>
  <si>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</si>
  <si>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</si>
  <si>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</si>
  <si>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</si>
  <si>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</si>
  <si>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</si>
  <si>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</si>
  <si>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</si>
  <si>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</si>
  <si>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</si>
  <si>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</si>
  <si>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</si>
  <si>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</si>
  <si>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</si>
  <si>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</si>
  <si>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</si>
  <si>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</si>
  <si>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</si>
  <si>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</si>
  <si>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</si>
  <si>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</si>
  <si>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</si>
  <si>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</si>
  <si>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</si>
  <si>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</si>
  <si>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</si>
  <si>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</si>
  <si>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</si>
  <si>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</si>
  <si>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</si>
  <si>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</si>
  <si>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</si>
  <si>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</si>
  <si>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</si>
  <si>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</si>
  <si>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</si>
  <si>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</si>
  <si>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</si>
  <si>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</si>
  <si>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</si>
  <si>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</si>
  <si>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</si>
  <si>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</si>
  <si>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</si>
  <si>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</si>
  <si>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</si>
  <si>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</si>
  <si>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</si>
  <si>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</si>
  <si>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</si>
  <si>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</si>
  <si>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</si>
  <si>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</si>
  <si>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</si>
  <si>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</si>
  <si>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</si>
  <si>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</si>
  <si>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</si>
  <si>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</si>
  <si>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</si>
  <si>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大田原市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</si>
  <si>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</si>
  <si>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</si>
  <si>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</si>
  <si>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</si>
  <si>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</si>
  <si>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</si>
  <si>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</si>
  <si>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</si>
  <si>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</si>
  <si>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</si>
  <si>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常収支比率は１０５％前後で推移しており、累積欠損金もなく収支は安定しているが、類似団体と比較すると５ポイント程度下回っている。この比率が１００％を下回る状況（いわゆる赤字）は早急な改善を要するが、安定的に経常利益を５％程度を確保しており、問題はない。
　流動比率は、２５６％で短期債務の支払能力は十分に有している。ただし、毎年度の水道料金総収益に対し企業債残高が５倍超と多額であり、今後増加する元金償還費により流動負債が増加することが見込まれる。正味運転資本（運転資金）の増減に留意し、流動比率の保持に努めなければならない。
　施設利用率は、類似団体、全国平均を大きく上回っており、施設の能力に対し効率的な稼働を行っていると言える。一方で、有収率を見ると年々改善はされてきてはいるが、まだ平均を下回っている。効率的に施設を稼働し水道水を配水できているが、漏水等で収益につながっていない水が多いということであり、さらなる有収率の向上を図る必要がある。</t>
    <phoneticPr fontId="4"/>
  </si>
  <si>
    <t>　固定資産減価償却率は類似団体を下回っている。平成２６年度に大きく増加したのは、会計基準の見直しに伴いみなし償却制度が廃止されたことによるものであり、これが実質的な償却率である。
　資産全体の老朽化の進行程度は４０％程度で耐用年数はまだ半分以上残存していることがわかる。管路については、昭和６０年度以降の拡張事業により布設した管が多く、管路経年化比率はまだ低い状況にある。これらの管路の法耐用年数を経過する時期は平成３８年度以降となる。</t>
    <phoneticPr fontId="4"/>
  </si>
  <si>
    <t>　収支関係の指標においては、類似団体に比して低い数値となっているが、全体としては、累積欠損金もなく、収支も安定的に推移しており、経営的には概ね良好であると言える。
　有収水量の減少が見込まれる今後は、経常費用のさらなる圧縮に努め、給水原価を下げることが必要である。特に、経常経費全体の約７割を占めているのが、減価償却費、受水費、支払利息であり、建設改良計画の見直し、あるいは企業債借り入れの抑制により、減価償却費、支払利息の逓減を図る必要がある。(H26の給水原価指標値202.63円/㎥は会計制度の見直しに伴い新たに収益化された長期前受金戻入額を減価償却費から控除し算出したものであり、控除しない場合には234.93円/㎥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</si>
</sst>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1.03</c:v>
                </c:pt>
                <c:pt idx="1">
                  <c:v>0.61</c:v>
                </c:pt>
                <c:pt idx="2">
                  <c:v>0.55000000000000004</c:v>
                </c:pt>
                <c:pt idx="3">
                  <c:v>0.64</c:v>
                </c:pt>
                <c:pt idx="4">
                  <c:v>0.66</c:v>
                </c:pt>
              </c:numCache>
            </c:numRef>
          </c:val>
        </c:ser>
        <c:dLbls>
          <c:showLegendKey val="0"/>
          <c:showVal val="0"/>
          <c:showCatName val="0"/>
          <c:showSerName val="0"/>
          <c:showPercent val="0"/>
          <c:showBubbleSize val="0"/>
        </c:dLbls>
        <c:gapWidth val="150"/>
        <c:axId val="163680872"/>
        <c:axId val="23546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163680872"/>
        <c:axId val="235468448"/>
      </c:lineChart>
      <c:dateAx>
        <c:axId val="163680872"/>
        <c:scaling>
          <c:orientation val="minMax"/>
        </c:scaling>
        <c:delete val="1"/>
        <c:axPos val="b"/>
        <c:numFmt formatCode="ge" sourceLinked="1"/>
        <c:majorTickMark val="none"/>
        <c:minorTickMark val="none"/>
        <c:tickLblPos val="none"/>
        <c:crossAx val="235468448"/>
        <c:crosses val="autoZero"/>
        <c:auto val="1"/>
        <c:lblOffset val="100"/>
        <c:baseTimeUnit val="years"/>
      </c:dateAx>
      <c:valAx>
        <c:axId val="2354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68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79.680000000000007</c:v>
                </c:pt>
                <c:pt idx="1">
                  <c:v>82.43</c:v>
                </c:pt>
                <c:pt idx="2">
                  <c:v>80.959999999999994</c:v>
                </c:pt>
                <c:pt idx="3">
                  <c:v>76.849999999999994</c:v>
                </c:pt>
                <c:pt idx="4">
                  <c:v>72.63</c:v>
                </c:pt>
              </c:numCache>
            </c:numRef>
          </c:val>
        </c:ser>
        <c:dLbls>
          <c:showLegendKey val="0"/>
          <c:showVal val="0"/>
          <c:showCatName val="0"/>
          <c:showSerName val="0"/>
          <c:showPercent val="0"/>
          <c:showBubbleSize val="0"/>
        </c:dLbls>
        <c:gapWidth val="150"/>
        <c:axId val="236042832"/>
        <c:axId val="236043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236042832"/>
        <c:axId val="236043224"/>
      </c:lineChart>
      <c:dateAx>
        <c:axId val="236042832"/>
        <c:scaling>
          <c:orientation val="minMax"/>
        </c:scaling>
        <c:delete val="1"/>
        <c:axPos val="b"/>
        <c:numFmt formatCode="ge" sourceLinked="1"/>
        <c:majorTickMark val="none"/>
        <c:minorTickMark val="none"/>
        <c:tickLblPos val="none"/>
        <c:crossAx val="236043224"/>
        <c:crosses val="autoZero"/>
        <c:auto val="1"/>
        <c:lblOffset val="100"/>
        <c:baseTimeUnit val="years"/>
      </c:dateAx>
      <c:valAx>
        <c:axId val="236043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4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74.73</c:v>
                </c:pt>
                <c:pt idx="1">
                  <c:v>72.599999999999994</c:v>
                </c:pt>
                <c:pt idx="2">
                  <c:v>75.55</c:v>
                </c:pt>
                <c:pt idx="3">
                  <c:v>76.64</c:v>
                </c:pt>
                <c:pt idx="4">
                  <c:v>79.67</c:v>
                </c:pt>
              </c:numCache>
            </c:numRef>
          </c:val>
        </c:ser>
        <c:dLbls>
          <c:showLegendKey val="0"/>
          <c:showVal val="0"/>
          <c:showCatName val="0"/>
          <c:showSerName val="0"/>
          <c:showPercent val="0"/>
          <c:showBubbleSize val="0"/>
        </c:dLbls>
        <c:gapWidth val="150"/>
        <c:axId val="236044400"/>
        <c:axId val="23626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236044400"/>
        <c:axId val="236265392"/>
      </c:lineChart>
      <c:dateAx>
        <c:axId val="236044400"/>
        <c:scaling>
          <c:orientation val="minMax"/>
        </c:scaling>
        <c:delete val="1"/>
        <c:axPos val="b"/>
        <c:numFmt formatCode="ge" sourceLinked="1"/>
        <c:majorTickMark val="none"/>
        <c:minorTickMark val="none"/>
        <c:tickLblPos val="none"/>
        <c:crossAx val="236265392"/>
        <c:crosses val="autoZero"/>
        <c:auto val="1"/>
        <c:lblOffset val="100"/>
        <c:baseTimeUnit val="years"/>
      </c:dateAx>
      <c:valAx>
        <c:axId val="23626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4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104.48</c:v>
                </c:pt>
                <c:pt idx="1">
                  <c:v>105.13</c:v>
                </c:pt>
                <c:pt idx="2">
                  <c:v>104.47</c:v>
                </c:pt>
                <c:pt idx="3">
                  <c:v>102.42</c:v>
                </c:pt>
                <c:pt idx="4">
                  <c:v>107.07</c:v>
                </c:pt>
              </c:numCache>
            </c:numRef>
          </c:val>
        </c:ser>
        <c:dLbls>
          <c:showLegendKey val="0"/>
          <c:showVal val="0"/>
          <c:showCatName val="0"/>
          <c:showSerName val="0"/>
          <c:showPercent val="0"/>
          <c:showBubbleSize val="0"/>
        </c:dLbls>
        <c:gapWidth val="150"/>
        <c:axId val="235469624"/>
        <c:axId val="2354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235469624"/>
        <c:axId val="235470016"/>
      </c:lineChart>
      <c:dateAx>
        <c:axId val="235469624"/>
        <c:scaling>
          <c:orientation val="minMax"/>
        </c:scaling>
        <c:delete val="1"/>
        <c:axPos val="b"/>
        <c:numFmt formatCode="ge" sourceLinked="1"/>
        <c:majorTickMark val="none"/>
        <c:minorTickMark val="none"/>
        <c:tickLblPos val="none"/>
        <c:crossAx val="235470016"/>
        <c:crosses val="autoZero"/>
        <c:auto val="1"/>
        <c:lblOffset val="100"/>
        <c:baseTimeUnit val="years"/>
      </c:dateAx>
      <c:valAx>
        <c:axId val="2354700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46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26.35</c:v>
                </c:pt>
                <c:pt idx="1">
                  <c:v>27.63</c:v>
                </c:pt>
                <c:pt idx="2">
                  <c:v>28.5</c:v>
                </c:pt>
                <c:pt idx="3">
                  <c:v>29.54</c:v>
                </c:pt>
                <c:pt idx="4">
                  <c:v>41.72</c:v>
                </c:pt>
              </c:numCache>
            </c:numRef>
          </c:val>
        </c:ser>
        <c:dLbls>
          <c:showLegendKey val="0"/>
          <c:showVal val="0"/>
          <c:showCatName val="0"/>
          <c:showSerName val="0"/>
          <c:showPercent val="0"/>
          <c:showBubbleSize val="0"/>
        </c:dLbls>
        <c:gapWidth val="150"/>
        <c:axId val="235471192"/>
        <c:axId val="2354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235471192"/>
        <c:axId val="235471584"/>
      </c:lineChart>
      <c:dateAx>
        <c:axId val="235471192"/>
        <c:scaling>
          <c:orientation val="minMax"/>
        </c:scaling>
        <c:delete val="1"/>
        <c:axPos val="b"/>
        <c:numFmt formatCode="ge" sourceLinked="1"/>
        <c:majorTickMark val="none"/>
        <c:minorTickMark val="none"/>
        <c:tickLblPos val="none"/>
        <c:crossAx val="235471584"/>
        <c:crosses val="autoZero"/>
        <c:auto val="1"/>
        <c:lblOffset val="100"/>
        <c:baseTimeUnit val="years"/>
      </c:dateAx>
      <c:valAx>
        <c:axId val="2354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471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0.28000000000000003</c:v>
                </c:pt>
                <c:pt idx="1">
                  <c:v>0.34</c:v>
                </c:pt>
                <c:pt idx="2">
                  <c:v>0.42</c:v>
                </c:pt>
                <c:pt idx="3">
                  <c:v>0.54</c:v>
                </c:pt>
                <c:pt idx="4">
                  <c:v>0.54</c:v>
                </c:pt>
              </c:numCache>
            </c:numRef>
          </c:val>
        </c:ser>
        <c:dLbls>
          <c:showLegendKey val="0"/>
          <c:showVal val="0"/>
          <c:showCatName val="0"/>
          <c:showSerName val="0"/>
          <c:showPercent val="0"/>
          <c:showBubbleSize val="0"/>
        </c:dLbls>
        <c:gapWidth val="150"/>
        <c:axId val="235792632"/>
        <c:axId val="23579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235792632"/>
        <c:axId val="235793024"/>
      </c:lineChart>
      <c:dateAx>
        <c:axId val="235792632"/>
        <c:scaling>
          <c:orientation val="minMax"/>
        </c:scaling>
        <c:delete val="1"/>
        <c:axPos val="b"/>
        <c:numFmt formatCode="ge" sourceLinked="1"/>
        <c:majorTickMark val="none"/>
        <c:minorTickMark val="none"/>
        <c:tickLblPos val="none"/>
        <c:crossAx val="235793024"/>
        <c:crosses val="autoZero"/>
        <c:auto val="1"/>
        <c:lblOffset val="100"/>
        <c:baseTimeUnit val="years"/>
      </c:dateAx>
      <c:valAx>
        <c:axId val="23579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79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35795768"/>
        <c:axId val="235973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235795768"/>
        <c:axId val="235973640"/>
      </c:lineChart>
      <c:dateAx>
        <c:axId val="235795768"/>
        <c:scaling>
          <c:orientation val="minMax"/>
        </c:scaling>
        <c:delete val="1"/>
        <c:axPos val="b"/>
        <c:numFmt formatCode="ge" sourceLinked="1"/>
        <c:majorTickMark val="none"/>
        <c:minorTickMark val="none"/>
        <c:tickLblPos val="none"/>
        <c:crossAx val="235973640"/>
        <c:crosses val="autoZero"/>
        <c:auto val="1"/>
        <c:lblOffset val="100"/>
        <c:baseTimeUnit val="years"/>
      </c:dateAx>
      <c:valAx>
        <c:axId val="235973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795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311.02999999999997</c:v>
                </c:pt>
                <c:pt idx="1">
                  <c:v>315.77999999999997</c:v>
                </c:pt>
                <c:pt idx="2">
                  <c:v>356.28</c:v>
                </c:pt>
                <c:pt idx="3">
                  <c:v>701.92</c:v>
                </c:pt>
                <c:pt idx="4">
                  <c:v>256.39</c:v>
                </c:pt>
              </c:numCache>
            </c:numRef>
          </c:val>
        </c:ser>
        <c:dLbls>
          <c:showLegendKey val="0"/>
          <c:showVal val="0"/>
          <c:showCatName val="0"/>
          <c:showSerName val="0"/>
          <c:showPercent val="0"/>
          <c:showBubbleSize val="0"/>
        </c:dLbls>
        <c:gapWidth val="150"/>
        <c:axId val="235794984"/>
        <c:axId val="2357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235794984"/>
        <c:axId val="235794592"/>
      </c:lineChart>
      <c:dateAx>
        <c:axId val="235794984"/>
        <c:scaling>
          <c:orientation val="minMax"/>
        </c:scaling>
        <c:delete val="1"/>
        <c:axPos val="b"/>
        <c:numFmt formatCode="ge" sourceLinked="1"/>
        <c:majorTickMark val="none"/>
        <c:minorTickMark val="none"/>
        <c:tickLblPos val="none"/>
        <c:crossAx val="235794592"/>
        <c:crosses val="autoZero"/>
        <c:auto val="1"/>
        <c:lblOffset val="100"/>
        <c:baseTimeUnit val="years"/>
      </c:dateAx>
      <c:valAx>
        <c:axId val="235794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79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512.87</c:v>
                </c:pt>
                <c:pt idx="1">
                  <c:v>522.83000000000004</c:v>
                </c:pt>
                <c:pt idx="2">
                  <c:v>521.62</c:v>
                </c:pt>
                <c:pt idx="3">
                  <c:v>517.69000000000005</c:v>
                </c:pt>
                <c:pt idx="4">
                  <c:v>519.44000000000005</c:v>
                </c:pt>
              </c:numCache>
            </c:numRef>
          </c:val>
        </c:ser>
        <c:dLbls>
          <c:showLegendKey val="0"/>
          <c:showVal val="0"/>
          <c:showCatName val="0"/>
          <c:showSerName val="0"/>
          <c:showPercent val="0"/>
          <c:showBubbleSize val="0"/>
        </c:dLbls>
        <c:gapWidth val="150"/>
        <c:axId val="235795376"/>
        <c:axId val="23597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235795376"/>
        <c:axId val="235975208"/>
      </c:lineChart>
      <c:dateAx>
        <c:axId val="235795376"/>
        <c:scaling>
          <c:orientation val="minMax"/>
        </c:scaling>
        <c:delete val="1"/>
        <c:axPos val="b"/>
        <c:numFmt formatCode="ge" sourceLinked="1"/>
        <c:majorTickMark val="none"/>
        <c:minorTickMark val="none"/>
        <c:tickLblPos val="none"/>
        <c:crossAx val="235975208"/>
        <c:crosses val="autoZero"/>
        <c:auto val="1"/>
        <c:lblOffset val="100"/>
        <c:baseTimeUnit val="years"/>
      </c:dateAx>
      <c:valAx>
        <c:axId val="235975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3579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94.2</c:v>
                </c:pt>
                <c:pt idx="1">
                  <c:v>95.25</c:v>
                </c:pt>
                <c:pt idx="2">
                  <c:v>93.6</c:v>
                </c:pt>
                <c:pt idx="3">
                  <c:v>92.41</c:v>
                </c:pt>
                <c:pt idx="4">
                  <c:v>98.07</c:v>
                </c:pt>
              </c:numCache>
            </c:numRef>
          </c:val>
        </c:ser>
        <c:dLbls>
          <c:showLegendKey val="0"/>
          <c:showVal val="0"/>
          <c:showCatName val="0"/>
          <c:showSerName val="0"/>
          <c:showPercent val="0"/>
          <c:showBubbleSize val="0"/>
        </c:dLbls>
        <c:gapWidth val="150"/>
        <c:axId val="235976384"/>
        <c:axId val="235976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235976384"/>
        <c:axId val="235976776"/>
      </c:lineChart>
      <c:dateAx>
        <c:axId val="235976384"/>
        <c:scaling>
          <c:orientation val="minMax"/>
        </c:scaling>
        <c:delete val="1"/>
        <c:axPos val="b"/>
        <c:numFmt formatCode="ge" sourceLinked="1"/>
        <c:majorTickMark val="none"/>
        <c:minorTickMark val="none"/>
        <c:tickLblPos val="none"/>
        <c:crossAx val="235976776"/>
        <c:crosses val="autoZero"/>
        <c:auto val="1"/>
        <c:lblOffset val="100"/>
        <c:baseTimeUnit val="years"/>
      </c:dateAx>
      <c:valAx>
        <c:axId val="23597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59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208.91</c:v>
                </c:pt>
                <c:pt idx="1">
                  <c:v>207.55</c:v>
                </c:pt>
                <c:pt idx="2">
                  <c:v>211.07</c:v>
                </c:pt>
                <c:pt idx="3">
                  <c:v>214.03</c:v>
                </c:pt>
                <c:pt idx="4">
                  <c:v>202.63</c:v>
                </c:pt>
              </c:numCache>
            </c:numRef>
          </c:val>
        </c:ser>
        <c:dLbls>
          <c:showLegendKey val="0"/>
          <c:showVal val="0"/>
          <c:showCatName val="0"/>
          <c:showSerName val="0"/>
          <c:showPercent val="0"/>
          <c:showBubbleSize val="0"/>
        </c:dLbls>
        <c:gapWidth val="150"/>
        <c:axId val="236041264"/>
        <c:axId val="236041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236041264"/>
        <c:axId val="236041656"/>
      </c:lineChart>
      <c:dateAx>
        <c:axId val="236041264"/>
        <c:scaling>
          <c:orientation val="minMax"/>
        </c:scaling>
        <c:delete val="1"/>
        <c:axPos val="b"/>
        <c:numFmt formatCode="ge" sourceLinked="1"/>
        <c:majorTickMark val="none"/>
        <c:minorTickMark val="none"/>
        <c:tickLblPos val="none"/>
        <c:crossAx val="236041656"/>
        <c:crosses val="autoZero"/>
        <c:auto val="1"/>
        <c:lblOffset val="100"/>
        <c:baseTimeUnit val="years"/>
      </c:dateAx>
      <c:valAx>
        <c:axId val="236041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3604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CC62" sqref="CC6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栃木県　大田原市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A4</v>
      </c>
      <c r="AA8" s="72"/>
      <c r="AB8" s="72"/>
      <c r="AC8" s="72"/>
      <c r="AD8" s="72"/>
      <c r="AE8" s="72"/>
      <c r="AF8" s="72"/>
      <c r="AG8" s="73"/>
      <c r="AH8" s="3"/>
      <c r="AI8" s="74">
        <f>データ!Q6</f>
        <v>73284</v>
      </c>
      <c r="AJ8" s="75"/>
      <c r="AK8" s="75"/>
      <c r="AL8" s="75"/>
      <c r="AM8" s="75"/>
      <c r="AN8" s="75"/>
      <c r="AO8" s="75"/>
      <c r="AP8" s="76"/>
      <c r="AQ8" s="57">
        <f>データ!R6</f>
        <v>354.36</v>
      </c>
      <c r="AR8" s="57"/>
      <c r="AS8" s="57"/>
      <c r="AT8" s="57"/>
      <c r="AU8" s="57"/>
      <c r="AV8" s="57"/>
      <c r="AW8" s="57"/>
      <c r="AX8" s="57"/>
      <c r="AY8" s="57">
        <f>データ!S6</f>
        <v>206.81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55.52</v>
      </c>
      <c r="K10" s="57"/>
      <c r="L10" s="57"/>
      <c r="M10" s="57"/>
      <c r="N10" s="57"/>
      <c r="O10" s="57"/>
      <c r="P10" s="57"/>
      <c r="Q10" s="57"/>
      <c r="R10" s="57">
        <f>データ!O6</f>
        <v>95.01</v>
      </c>
      <c r="S10" s="57"/>
      <c r="T10" s="57"/>
      <c r="U10" s="57"/>
      <c r="V10" s="57"/>
      <c r="W10" s="57"/>
      <c r="X10" s="57"/>
      <c r="Y10" s="57"/>
      <c r="Z10" s="65">
        <f>データ!P6</f>
        <v>3670</v>
      </c>
      <c r="AA10" s="65"/>
      <c r="AB10" s="65"/>
      <c r="AC10" s="65"/>
      <c r="AD10" s="65"/>
      <c r="AE10" s="65"/>
      <c r="AF10" s="65"/>
      <c r="AG10" s="65"/>
      <c r="AH10" s="2"/>
      <c r="AI10" s="65">
        <f>データ!T6</f>
        <v>69332</v>
      </c>
      <c r="AJ10" s="65"/>
      <c r="AK10" s="65"/>
      <c r="AL10" s="65"/>
      <c r="AM10" s="65"/>
      <c r="AN10" s="65"/>
      <c r="AO10" s="65"/>
      <c r="AP10" s="65"/>
      <c r="AQ10" s="57">
        <f>データ!U6</f>
        <v>291.26</v>
      </c>
      <c r="AR10" s="57"/>
      <c r="AS10" s="57"/>
      <c r="AT10" s="57"/>
      <c r="AU10" s="57"/>
      <c r="AV10" s="57"/>
      <c r="AW10" s="57"/>
      <c r="AX10" s="57"/>
      <c r="AY10" s="57">
        <f>データ!V6</f>
        <v>238.04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104</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92100</v>
      </c>
      <c r="D6" s="31">
        <f t="shared" si="3"/>
        <v>46</v>
      </c>
      <c r="E6" s="31">
        <f t="shared" si="3"/>
        <v>1</v>
      </c>
      <c r="F6" s="31">
        <f t="shared" si="3"/>
        <v>0</v>
      </c>
      <c r="G6" s="31">
        <f t="shared" si="3"/>
        <v>1</v>
      </c>
      <c r="H6" s="31" t="str">
        <f t="shared" si="3"/>
        <v>栃木県　大田原市</v>
      </c>
      <c r="I6" s="31" t="str">
        <f t="shared" si="3"/>
        <v>法適用</v>
      </c>
      <c r="J6" s="31" t="str">
        <f t="shared" si="3"/>
        <v>水道事業</v>
      </c>
      <c r="K6" s="31" t="str">
        <f t="shared" si="3"/>
        <v>末端給水事業</v>
      </c>
      <c r="L6" s="31" t="str">
        <f t="shared" si="3"/>
        <v>A4</v>
      </c>
      <c r="M6" s="32" t="str">
        <f t="shared" si="3"/>
        <v>-</v>
      </c>
      <c r="N6" s="32">
        <f t="shared" si="3"/>
        <v>55.52</v>
      </c>
      <c r="O6" s="32">
        <f t="shared" si="3"/>
        <v>95.01</v>
      </c>
      <c r="P6" s="32">
        <f t="shared" si="3"/>
        <v>3670</v>
      </c>
      <c r="Q6" s="32">
        <f t="shared" si="3"/>
        <v>73284</v>
      </c>
      <c r="R6" s="32">
        <f t="shared" si="3"/>
        <v>354.36</v>
      </c>
      <c r="S6" s="32">
        <f t="shared" si="3"/>
        <v>206.81</v>
      </c>
      <c r="T6" s="32">
        <f t="shared" si="3"/>
        <v>69332</v>
      </c>
      <c r="U6" s="32">
        <f t="shared" si="3"/>
        <v>291.26</v>
      </c>
      <c r="V6" s="32">
        <f t="shared" si="3"/>
        <v>238.04</v>
      </c>
      <c r="W6" s="33">
        <f>IF(W7="",NA(),W7)</f>
        <v>104.48</v>
      </c>
      <c r="X6" s="33">
        <f t="shared" ref="X6:AF6" si="4">IF(X7="",NA(),X7)</f>
        <v>105.13</v>
      </c>
      <c r="Y6" s="33">
        <f t="shared" si="4"/>
        <v>104.47</v>
      </c>
      <c r="Z6" s="33">
        <f t="shared" si="4"/>
        <v>102.42</v>
      </c>
      <c r="AA6" s="33">
        <f t="shared" si="4"/>
        <v>107.07</v>
      </c>
      <c r="AB6" s="33">
        <f t="shared" si="4"/>
        <v>108.89</v>
      </c>
      <c r="AC6" s="33">
        <f t="shared" si="4"/>
        <v>107.68</v>
      </c>
      <c r="AD6" s="33">
        <f t="shared" si="4"/>
        <v>108.24</v>
      </c>
      <c r="AE6" s="33">
        <f t="shared" si="4"/>
        <v>107.8</v>
      </c>
      <c r="AF6" s="33">
        <f t="shared" si="4"/>
        <v>111.96</v>
      </c>
      <c r="AG6" s="32" t="str">
        <f>IF(AG7="","",IF(AG7="-","【-】","【"&amp;SUBSTITUTE(TEXT(AG7,"#,##0.00"),"-","△")&amp;"】"))</f>
        <v>【113.03】</v>
      </c>
      <c r="AH6" s="32">
        <f>IF(AH7="",NA(),AH7)</f>
        <v>0</v>
      </c>
      <c r="AI6" s="32">
        <f t="shared" ref="AI6:AQ6" si="5">IF(AI7="",NA(),AI7)</f>
        <v>0</v>
      </c>
      <c r="AJ6" s="32">
        <f t="shared" si="5"/>
        <v>0</v>
      </c>
      <c r="AK6" s="32">
        <f t="shared" si="5"/>
        <v>0</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311.02999999999997</v>
      </c>
      <c r="AT6" s="33">
        <f t="shared" ref="AT6:BB6" si="6">IF(AT7="",NA(),AT7)</f>
        <v>315.77999999999997</v>
      </c>
      <c r="AU6" s="33">
        <f t="shared" si="6"/>
        <v>356.28</v>
      </c>
      <c r="AV6" s="33">
        <f t="shared" si="6"/>
        <v>701.92</v>
      </c>
      <c r="AW6" s="33">
        <f t="shared" si="6"/>
        <v>256.39</v>
      </c>
      <c r="AX6" s="33">
        <f t="shared" si="6"/>
        <v>699.11</v>
      </c>
      <c r="AY6" s="33">
        <f t="shared" si="6"/>
        <v>695.41</v>
      </c>
      <c r="AZ6" s="33">
        <f t="shared" si="6"/>
        <v>701</v>
      </c>
      <c r="BA6" s="33">
        <f t="shared" si="6"/>
        <v>739.59</v>
      </c>
      <c r="BB6" s="33">
        <f t="shared" si="6"/>
        <v>335.95</v>
      </c>
      <c r="BC6" s="32" t="str">
        <f>IF(BC7="","",IF(BC7="-","【-】","【"&amp;SUBSTITUTE(TEXT(BC7,"#,##0.00"),"-","△")&amp;"】"))</f>
        <v>【264.16】</v>
      </c>
      <c r="BD6" s="33">
        <f>IF(BD7="",NA(),BD7)</f>
        <v>512.87</v>
      </c>
      <c r="BE6" s="33">
        <f t="shared" ref="BE6:BM6" si="7">IF(BE7="",NA(),BE7)</f>
        <v>522.83000000000004</v>
      </c>
      <c r="BF6" s="33">
        <f t="shared" si="7"/>
        <v>521.62</v>
      </c>
      <c r="BG6" s="33">
        <f t="shared" si="7"/>
        <v>517.69000000000005</v>
      </c>
      <c r="BH6" s="33">
        <f t="shared" si="7"/>
        <v>519.44000000000005</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94.2</v>
      </c>
      <c r="BP6" s="33">
        <f t="shared" ref="BP6:BX6" si="8">IF(BP7="",NA(),BP7)</f>
        <v>95.25</v>
      </c>
      <c r="BQ6" s="33">
        <f t="shared" si="8"/>
        <v>93.6</v>
      </c>
      <c r="BR6" s="33">
        <f t="shared" si="8"/>
        <v>92.41</v>
      </c>
      <c r="BS6" s="33">
        <f t="shared" si="8"/>
        <v>98.07</v>
      </c>
      <c r="BT6" s="33">
        <f t="shared" si="8"/>
        <v>101.27</v>
      </c>
      <c r="BU6" s="33">
        <f t="shared" si="8"/>
        <v>99.61</v>
      </c>
      <c r="BV6" s="33">
        <f t="shared" si="8"/>
        <v>100.27</v>
      </c>
      <c r="BW6" s="33">
        <f t="shared" si="8"/>
        <v>99.46</v>
      </c>
      <c r="BX6" s="33">
        <f t="shared" si="8"/>
        <v>105.21</v>
      </c>
      <c r="BY6" s="32" t="str">
        <f>IF(BY7="","",IF(BY7="-","【-】","【"&amp;SUBSTITUTE(TEXT(BY7,"#,##0.00"),"-","△")&amp;"】"))</f>
        <v>【104.60】</v>
      </c>
      <c r="BZ6" s="33">
        <f>IF(BZ7="",NA(),BZ7)</f>
        <v>208.91</v>
      </c>
      <c r="CA6" s="33">
        <f t="shared" ref="CA6:CI6" si="9">IF(CA7="",NA(),CA7)</f>
        <v>207.55</v>
      </c>
      <c r="CB6" s="33">
        <f t="shared" si="9"/>
        <v>211.07</v>
      </c>
      <c r="CC6" s="33">
        <f t="shared" si="9"/>
        <v>214.03</v>
      </c>
      <c r="CD6" s="33">
        <f t="shared" si="9"/>
        <v>202.63</v>
      </c>
      <c r="CE6" s="33">
        <f t="shared" si="9"/>
        <v>167.74</v>
      </c>
      <c r="CF6" s="33">
        <f t="shared" si="9"/>
        <v>169.59</v>
      </c>
      <c r="CG6" s="33">
        <f t="shared" si="9"/>
        <v>169.62</v>
      </c>
      <c r="CH6" s="33">
        <f t="shared" si="9"/>
        <v>171.78</v>
      </c>
      <c r="CI6" s="33">
        <f t="shared" si="9"/>
        <v>162.59</v>
      </c>
      <c r="CJ6" s="32" t="str">
        <f>IF(CJ7="","",IF(CJ7="-","【-】","【"&amp;SUBSTITUTE(TEXT(CJ7,"#,##0.00"),"-","△")&amp;"】"))</f>
        <v>【164.21】</v>
      </c>
      <c r="CK6" s="33">
        <f>IF(CK7="",NA(),CK7)</f>
        <v>79.680000000000007</v>
      </c>
      <c r="CL6" s="33">
        <f t="shared" ref="CL6:CT6" si="10">IF(CL7="",NA(),CL7)</f>
        <v>82.43</v>
      </c>
      <c r="CM6" s="33">
        <f t="shared" si="10"/>
        <v>80.959999999999994</v>
      </c>
      <c r="CN6" s="33">
        <f t="shared" si="10"/>
        <v>76.849999999999994</v>
      </c>
      <c r="CO6" s="33">
        <f t="shared" si="10"/>
        <v>72.63</v>
      </c>
      <c r="CP6" s="33">
        <f t="shared" si="10"/>
        <v>60.83</v>
      </c>
      <c r="CQ6" s="33">
        <f t="shared" si="10"/>
        <v>60.04</v>
      </c>
      <c r="CR6" s="33">
        <f t="shared" si="10"/>
        <v>59.88</v>
      </c>
      <c r="CS6" s="33">
        <f t="shared" si="10"/>
        <v>59.68</v>
      </c>
      <c r="CT6" s="33">
        <f t="shared" si="10"/>
        <v>59.17</v>
      </c>
      <c r="CU6" s="32" t="str">
        <f>IF(CU7="","",IF(CU7="-","【-】","【"&amp;SUBSTITUTE(TEXT(CU7,"#,##0.00"),"-","△")&amp;"】"))</f>
        <v>【59.80】</v>
      </c>
      <c r="CV6" s="33">
        <f>IF(CV7="",NA(),CV7)</f>
        <v>74.73</v>
      </c>
      <c r="CW6" s="33">
        <f t="shared" ref="CW6:DE6" si="11">IF(CW7="",NA(),CW7)</f>
        <v>72.599999999999994</v>
      </c>
      <c r="CX6" s="33">
        <f t="shared" si="11"/>
        <v>75.55</v>
      </c>
      <c r="CY6" s="33">
        <f t="shared" si="11"/>
        <v>76.64</v>
      </c>
      <c r="CZ6" s="33">
        <f t="shared" si="11"/>
        <v>79.67</v>
      </c>
      <c r="DA6" s="33">
        <f t="shared" si="11"/>
        <v>87.92</v>
      </c>
      <c r="DB6" s="33">
        <f t="shared" si="11"/>
        <v>87.33</v>
      </c>
      <c r="DC6" s="33">
        <f t="shared" si="11"/>
        <v>87.65</v>
      </c>
      <c r="DD6" s="33">
        <f t="shared" si="11"/>
        <v>87.63</v>
      </c>
      <c r="DE6" s="33">
        <f t="shared" si="11"/>
        <v>87.6</v>
      </c>
      <c r="DF6" s="32" t="str">
        <f>IF(DF7="","",IF(DF7="-","【-】","【"&amp;SUBSTITUTE(TEXT(DF7,"#,##0.00"),"-","△")&amp;"】"))</f>
        <v>【89.78】</v>
      </c>
      <c r="DG6" s="33">
        <f>IF(DG7="",NA(),DG7)</f>
        <v>26.35</v>
      </c>
      <c r="DH6" s="33">
        <f t="shared" ref="DH6:DP6" si="12">IF(DH7="",NA(),DH7)</f>
        <v>27.63</v>
      </c>
      <c r="DI6" s="33">
        <f t="shared" si="12"/>
        <v>28.5</v>
      </c>
      <c r="DJ6" s="33">
        <f t="shared" si="12"/>
        <v>29.54</v>
      </c>
      <c r="DK6" s="33">
        <f t="shared" si="12"/>
        <v>41.72</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0.28000000000000003</v>
      </c>
      <c r="DS6" s="33">
        <f t="shared" ref="DS6:EA6" si="13">IF(DS7="",NA(),DS7)</f>
        <v>0.34</v>
      </c>
      <c r="DT6" s="33">
        <f t="shared" si="13"/>
        <v>0.42</v>
      </c>
      <c r="DU6" s="33">
        <f t="shared" si="13"/>
        <v>0.54</v>
      </c>
      <c r="DV6" s="33">
        <f t="shared" si="13"/>
        <v>0.54</v>
      </c>
      <c r="DW6" s="33">
        <f t="shared" si="13"/>
        <v>6.92</v>
      </c>
      <c r="DX6" s="33">
        <f t="shared" si="13"/>
        <v>7.67</v>
      </c>
      <c r="DY6" s="33">
        <f t="shared" si="13"/>
        <v>8.4</v>
      </c>
      <c r="DZ6" s="33">
        <f t="shared" si="13"/>
        <v>9.7100000000000009</v>
      </c>
      <c r="EA6" s="33">
        <f t="shared" si="13"/>
        <v>10.71</v>
      </c>
      <c r="EB6" s="32" t="str">
        <f>IF(EB7="","",IF(EB7="-","【-】","【"&amp;SUBSTITUTE(TEXT(EB7,"#,##0.00"),"-","△")&amp;"】"))</f>
        <v>【12.42】</v>
      </c>
      <c r="EC6" s="33">
        <f>IF(EC7="",NA(),EC7)</f>
        <v>1.03</v>
      </c>
      <c r="ED6" s="33">
        <f t="shared" ref="ED6:EL6" si="14">IF(ED7="",NA(),ED7)</f>
        <v>0.61</v>
      </c>
      <c r="EE6" s="33">
        <f t="shared" si="14"/>
        <v>0.55000000000000004</v>
      </c>
      <c r="EF6" s="33">
        <f t="shared" si="14"/>
        <v>0.64</v>
      </c>
      <c r="EG6" s="33">
        <f t="shared" si="14"/>
        <v>0.66</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92100</v>
      </c>
      <c r="D7" s="35">
        <v>46</v>
      </c>
      <c r="E7" s="35">
        <v>1</v>
      </c>
      <c r="F7" s="35">
        <v>0</v>
      </c>
      <c r="G7" s="35">
        <v>1</v>
      </c>
      <c r="H7" s="35" t="s">
        <v>93</v>
      </c>
      <c r="I7" s="35" t="s">
        <v>94</v>
      </c>
      <c r="J7" s="35" t="s">
        <v>95</v>
      </c>
      <c r="K7" s="35" t="s">
        <v>96</v>
      </c>
      <c r="L7" s="35" t="s">
        <v>97</v>
      </c>
      <c r="M7" s="36" t="s">
        <v>98</v>
      </c>
      <c r="N7" s="36">
        <v>55.52</v>
      </c>
      <c r="O7" s="36">
        <v>95.01</v>
      </c>
      <c r="P7" s="36">
        <v>3670</v>
      </c>
      <c r="Q7" s="36">
        <v>73284</v>
      </c>
      <c r="R7" s="36">
        <v>354.36</v>
      </c>
      <c r="S7" s="36">
        <v>206.81</v>
      </c>
      <c r="T7" s="36">
        <v>69332</v>
      </c>
      <c r="U7" s="36">
        <v>291.26</v>
      </c>
      <c r="V7" s="36">
        <v>238.04</v>
      </c>
      <c r="W7" s="36">
        <v>104.48</v>
      </c>
      <c r="X7" s="36">
        <v>105.13</v>
      </c>
      <c r="Y7" s="36">
        <v>104.47</v>
      </c>
      <c r="Z7" s="36">
        <v>102.42</v>
      </c>
      <c r="AA7" s="36">
        <v>107.07</v>
      </c>
      <c r="AB7" s="36">
        <v>108.89</v>
      </c>
      <c r="AC7" s="36">
        <v>107.68</v>
      </c>
      <c r="AD7" s="36">
        <v>108.24</v>
      </c>
      <c r="AE7" s="36">
        <v>107.8</v>
      </c>
      <c r="AF7" s="36">
        <v>111.96</v>
      </c>
      <c r="AG7" s="36">
        <v>113.03</v>
      </c>
      <c r="AH7" s="36">
        <v>0</v>
      </c>
      <c r="AI7" s="36">
        <v>0</v>
      </c>
      <c r="AJ7" s="36">
        <v>0</v>
      </c>
      <c r="AK7" s="36">
        <v>0</v>
      </c>
      <c r="AL7" s="36">
        <v>0</v>
      </c>
      <c r="AM7" s="36">
        <v>4.4400000000000004</v>
      </c>
      <c r="AN7" s="36">
        <v>4.67</v>
      </c>
      <c r="AO7" s="36">
        <v>4.46</v>
      </c>
      <c r="AP7" s="36">
        <v>4.3899999999999997</v>
      </c>
      <c r="AQ7" s="36">
        <v>0.41</v>
      </c>
      <c r="AR7" s="36">
        <v>0.81</v>
      </c>
      <c r="AS7" s="36">
        <v>311.02999999999997</v>
      </c>
      <c r="AT7" s="36">
        <v>315.77999999999997</v>
      </c>
      <c r="AU7" s="36">
        <v>356.28</v>
      </c>
      <c r="AV7" s="36">
        <v>701.92</v>
      </c>
      <c r="AW7" s="36">
        <v>256.39</v>
      </c>
      <c r="AX7" s="36">
        <v>699.11</v>
      </c>
      <c r="AY7" s="36">
        <v>695.41</v>
      </c>
      <c r="AZ7" s="36">
        <v>701</v>
      </c>
      <c r="BA7" s="36">
        <v>739.59</v>
      </c>
      <c r="BB7" s="36">
        <v>335.95</v>
      </c>
      <c r="BC7" s="36">
        <v>264.16000000000003</v>
      </c>
      <c r="BD7" s="36">
        <v>512.87</v>
      </c>
      <c r="BE7" s="36">
        <v>522.83000000000004</v>
      </c>
      <c r="BF7" s="36">
        <v>521.62</v>
      </c>
      <c r="BG7" s="36">
        <v>517.69000000000005</v>
      </c>
      <c r="BH7" s="36">
        <v>519.44000000000005</v>
      </c>
      <c r="BI7" s="36">
        <v>339.69</v>
      </c>
      <c r="BJ7" s="36">
        <v>343.45</v>
      </c>
      <c r="BK7" s="36">
        <v>330.99</v>
      </c>
      <c r="BL7" s="36">
        <v>324.08999999999997</v>
      </c>
      <c r="BM7" s="36">
        <v>319.82</v>
      </c>
      <c r="BN7" s="36">
        <v>283.72000000000003</v>
      </c>
      <c r="BO7" s="36">
        <v>94.2</v>
      </c>
      <c r="BP7" s="36">
        <v>95.25</v>
      </c>
      <c r="BQ7" s="36">
        <v>93.6</v>
      </c>
      <c r="BR7" s="36">
        <v>92.41</v>
      </c>
      <c r="BS7" s="36">
        <v>98.07</v>
      </c>
      <c r="BT7" s="36">
        <v>101.27</v>
      </c>
      <c r="BU7" s="36">
        <v>99.61</v>
      </c>
      <c r="BV7" s="36">
        <v>100.27</v>
      </c>
      <c r="BW7" s="36">
        <v>99.46</v>
      </c>
      <c r="BX7" s="36">
        <v>105.21</v>
      </c>
      <c r="BY7" s="36">
        <v>104.6</v>
      </c>
      <c r="BZ7" s="36">
        <v>208.91</v>
      </c>
      <c r="CA7" s="36">
        <v>207.55</v>
      </c>
      <c r="CB7" s="36">
        <v>211.07</v>
      </c>
      <c r="CC7" s="36">
        <v>214.03</v>
      </c>
      <c r="CD7" s="36">
        <v>202.63</v>
      </c>
      <c r="CE7" s="36">
        <v>167.74</v>
      </c>
      <c r="CF7" s="36">
        <v>169.59</v>
      </c>
      <c r="CG7" s="36">
        <v>169.62</v>
      </c>
      <c r="CH7" s="36">
        <v>171.78</v>
      </c>
      <c r="CI7" s="36">
        <v>162.59</v>
      </c>
      <c r="CJ7" s="36">
        <v>164.21</v>
      </c>
      <c r="CK7" s="36">
        <v>79.680000000000007</v>
      </c>
      <c r="CL7" s="36">
        <v>82.43</v>
      </c>
      <c r="CM7" s="36">
        <v>80.959999999999994</v>
      </c>
      <c r="CN7" s="36">
        <v>76.849999999999994</v>
      </c>
      <c r="CO7" s="36">
        <v>72.63</v>
      </c>
      <c r="CP7" s="36">
        <v>60.83</v>
      </c>
      <c r="CQ7" s="36">
        <v>60.04</v>
      </c>
      <c r="CR7" s="36">
        <v>59.88</v>
      </c>
      <c r="CS7" s="36">
        <v>59.68</v>
      </c>
      <c r="CT7" s="36">
        <v>59.17</v>
      </c>
      <c r="CU7" s="36">
        <v>59.8</v>
      </c>
      <c r="CV7" s="36">
        <v>74.73</v>
      </c>
      <c r="CW7" s="36">
        <v>72.599999999999994</v>
      </c>
      <c r="CX7" s="36">
        <v>75.55</v>
      </c>
      <c r="CY7" s="36">
        <v>76.64</v>
      </c>
      <c r="CZ7" s="36">
        <v>79.67</v>
      </c>
      <c r="DA7" s="36">
        <v>87.92</v>
      </c>
      <c r="DB7" s="36">
        <v>87.33</v>
      </c>
      <c r="DC7" s="36">
        <v>87.65</v>
      </c>
      <c r="DD7" s="36">
        <v>87.63</v>
      </c>
      <c r="DE7" s="36">
        <v>87.6</v>
      </c>
      <c r="DF7" s="36">
        <v>89.78</v>
      </c>
      <c r="DG7" s="36">
        <v>26.35</v>
      </c>
      <c r="DH7" s="36">
        <v>27.63</v>
      </c>
      <c r="DI7" s="36">
        <v>28.5</v>
      </c>
      <c r="DJ7" s="36">
        <v>29.54</v>
      </c>
      <c r="DK7" s="36">
        <v>41.72</v>
      </c>
      <c r="DL7" s="36">
        <v>36.700000000000003</v>
      </c>
      <c r="DM7" s="36">
        <v>37.71</v>
      </c>
      <c r="DN7" s="36">
        <v>38.69</v>
      </c>
      <c r="DO7" s="36">
        <v>39.65</v>
      </c>
      <c r="DP7" s="36">
        <v>45.25</v>
      </c>
      <c r="DQ7" s="36">
        <v>46.31</v>
      </c>
      <c r="DR7" s="36">
        <v>0.28000000000000003</v>
      </c>
      <c r="DS7" s="36">
        <v>0.34</v>
      </c>
      <c r="DT7" s="36">
        <v>0.42</v>
      </c>
      <c r="DU7" s="36">
        <v>0.54</v>
      </c>
      <c r="DV7" s="36">
        <v>0.54</v>
      </c>
      <c r="DW7" s="36">
        <v>6.92</v>
      </c>
      <c r="DX7" s="36">
        <v>7.67</v>
      </c>
      <c r="DY7" s="36">
        <v>8.4</v>
      </c>
      <c r="DZ7" s="36">
        <v>9.7100000000000009</v>
      </c>
      <c r="EA7" s="36">
        <v>10.71</v>
      </c>
      <c r="EB7" s="36">
        <v>12.42</v>
      </c>
      <c r="EC7" s="36">
        <v>1.03</v>
      </c>
      <c r="ED7" s="36">
        <v>0.61</v>
      </c>
      <c r="EE7" s="36">
        <v>0.55000000000000004</v>
      </c>
      <c r="EF7" s="36">
        <v>0.64</v>
      </c>
      <c r="EG7" s="36">
        <v>0.66</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2016-02-16T05:04:11Z</cp:lastPrinted>
  <dcterms:created xsi:type="dcterms:W3CDTF">2016-02-03T07:16:14Z</dcterms:created>
  <dcterms:modified xsi:type="dcterms:W3CDTF">2016-02-16T05:04:26Z</dcterms:modified>
  <cp:category/>
</cp:coreProperties>
</file>