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314C148F-F025-4F49-9DB9-984BD81C1B06}" xr6:coauthVersionLast="47" xr6:coauthVersionMax="47" xr10:uidLastSave="{00000000-0000-0000-0000-000000000000}"/>
  <workbookProtection workbookAlgorithmName="SHA-512" workbookHashValue="KU/L7MpBoL5EbS7p439P+gDjRYLZ/P1Z3Unu8md4BPz6RxyK00oLtOqkXaoYZemiw4rKJAK0Kd/3rwYQ2uDHFA==" workbookSaltValue="894BfjPoYcv95vzBAg3OO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E85" i="4"/>
  <c r="AT10" i="4"/>
  <c r="AL10" i="4"/>
  <c r="W10" i="4"/>
  <c r="P8" i="4"/>
  <c r="I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<sst xmlns="http://schemas.openxmlformats.org/spreadsheetml/2006/main" count="297" uniqueCount="117">
  <si>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</si>
  <si>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</si>
  <si>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</si>
  <si>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</si>
  <si>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</si>
  <si>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</si>
  <si>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</si>
  <si>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</si>
  <si>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</si>
  <si>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</si>
  <si>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</si>
  <si>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</si>
  <si>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</si>
  <si>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</si>
  <si>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</si>
  <si>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</si>
  <si>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</si>
  <si>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</si>
  <si>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</si>
  <si>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</si>
  <si>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</si>
  <si>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</si>
  <si>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</si>
  <si>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</si>
  <si>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</si>
  <si>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</si>
  <si>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</si>
  <si>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</si>
  <si>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</si>
  <si>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</si>
  <si>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</si>
  <si>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</si>
  <si>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</si>
  <si>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</si>
  <si>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</si>
  <si>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</si>
  <si>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</si>
  <si>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</si>
  <si>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</si>
  <si>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</si>
  <si>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</si>
  <si>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</si>
  <si>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</si>
  <si>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</si>
  <si>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</si>
  <si>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</si>
  <si>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</si>
  <si>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</si>
  <si>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</si>
  <si>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</si>
  <si>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</si>
  <si>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</si>
  <si>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</si>
  <si>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</si>
  <si>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</si>
  <si>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</si>
  <si>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</si>
  <si>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</si>
  <si>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</si>
  <si>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</si>
  <si>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</si>
  <si>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</si>
  <si>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</si>
  <si>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</si>
  <si>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</si>
  <si>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</si>
  <si>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</si>
  <si>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</si>
  <si>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</si>
  <si>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</si>
  <si>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</si>
  <si>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</si>
  <si>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</si>
  <si>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</si>
  <si>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</si>
  <si>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</si>
  <si>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</si>
  <si>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</si>
  <si>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</si>
  <si>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</si>
  <si>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</si>
  <si>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</si>
  <si>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</si>
  <si>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</si>
  <si>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</si>
  <si>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</si>
  <si>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</si>
  <si>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</si>
  <si>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</si>
  <si>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</si>
  <si>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</si>
  <si>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</si>
  <si>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</si>
  <si>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</si>
  <si>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</si>
  <si>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</si>
  <si>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</si>
  <si>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</si>
  <si>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</si>
  <si>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</si>
  <si>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</si>
  <si>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</si>
  <si>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</si>
  <si>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</si>
  <si>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</si>
  <si>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</si>
  <si>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</si>
  <si>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</si>
  <si>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</si>
  <si>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</si>
  <si>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</si>
  <si>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</si>
  <si>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</si>
  <si>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</si>
  <si>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今後も投資的事業である「下水道管渠築造工事」「水処理センター建設事業（更新）」を計画的に進めていくため、より健全な経営に努めていく。
令和３年度の使用料改定により財源増を見込んだが、それ以上に電気料や資材の高騰などによる支出が増加していることにより、運転資金が少なく更に運営は厳しくなっているため、更なる経費の削減や接続率向上を図り財源の確保に努めていくとともに、令和８年の使用料改定の前倒しも検討することとする。</t>
    <rPh sb="93" eb="95">
      <t>イジョウ</t>
    </rPh>
    <rPh sb="96" eb="98">
      <t>デンキ</t>
    </rPh>
    <rPh sb="98" eb="99">
      <t>リョウ</t>
    </rPh>
    <rPh sb="100" eb="102">
      <t>シザイ</t>
    </rPh>
    <rPh sb="103" eb="105">
      <t>コウトウ</t>
    </rPh>
    <rPh sb="110" eb="112">
      <t>シシュツ</t>
    </rPh>
    <rPh sb="113" eb="115">
      <t>ゾウカ</t>
    </rPh>
    <rPh sb="133" eb="134">
      <t>サラ</t>
    </rPh>
    <rPh sb="160" eb="161">
      <t>リツ</t>
    </rPh>
    <rPh sb="161" eb="163">
      <t>コウジョウ</t>
    </rPh>
    <rPh sb="164" eb="165">
      <t>ハカ</t>
    </rPh>
    <rPh sb="182" eb="184">
      <t>レイワ</t>
    </rPh>
    <rPh sb="185" eb="186">
      <t>ネン</t>
    </rPh>
    <rPh sb="187" eb="190">
      <t>シヨウリョウ</t>
    </rPh>
    <rPh sb="190" eb="192">
      <t>カイテイ</t>
    </rPh>
    <rPh sb="193" eb="195">
      <t>マエダオ</t>
    </rPh>
    <rPh sb="197" eb="199">
      <t>ケントウ</t>
    </rPh>
    <phoneticPr fontId="4"/>
  </si>
  <si>
    <t>水処理センターは、平成3年度の供用開始から30年が経過し、機器及び建物等の老朽化が進んでいる。
策定されたストックマネジメント計画に基づいた改築更新を図っていく予定である。
管渠においても、令和10年度ごろから耐用年数を順次迎えるため、計画的な更新が必要である。</t>
    <phoneticPr fontId="4"/>
  </si>
  <si>
    <t>①経常収支比率は、類似団体平均値と比較するとかなり高いが、更なる義務的経費削減を図る。
③流動比率は類似団体平均よりは高いが、決して高い数字と言えないため、企業債縮減に努め、向上に努める。
④企業債残高対事業規模比率が類似団体平均より非常に高いが、今後も借り入れが予想されるため、企業債借入の際は可能な限り金額を抑制する。
⑥汚水処理原価は、類似団体平均値と比較すると低いものとなっているが、接続率はまだ高いと言えず、今後老朽化による維持管理費の増大が見込まれることから、水洗化率向上に向けた施策が必要である。
⑦施設利用率は、全国平均及び類似団体と比較し低いため、今後も接続率の向上と処理区域の拡大に努める必要がある。
⑧水洗化率は、全国平均及び類似団体平均と比較して低いものとなっているため、今後も普及啓発活動等を推進する必要がある。</t>
    <rPh sb="96" eb="98">
      <t>キギョウ</t>
    </rPh>
    <rPh sb="98" eb="99">
      <t>サイ</t>
    </rPh>
    <rPh sb="99" eb="101">
      <t>ザンダカ</t>
    </rPh>
    <rPh sb="101" eb="102">
      <t>タイ</t>
    </rPh>
    <rPh sb="278" eb="27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</si>
</sst>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0.18</c:v>
                </c:pt>
                <c:pt idx="4" formatCode="#,##0.00;&quot;△&quot;#,##0.00">
                  <c:v>0</c:v>
                </c:pt>
              </c:numCache>
            </c:numRef>
          </c:val>
          <c:extLst>
            <c:ext xmlns:c16="http://schemas.microsoft.com/office/drawing/2014/chart" uri="{C3380CC4-5D6E-409C-BE32-E72D297353CC}">
              <c16:uniqueId val="{00000000-C654-47AE-9478-F9B7A54BE5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C654-47AE-9478-F9B7A54BE5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47.36</c:v>
                </c:pt>
                <c:pt idx="4">
                  <c:v>46.01</c:v>
                </c:pt>
              </c:numCache>
            </c:numRef>
          </c:val>
          <c:extLst>
            <c:ext xmlns:c16="http://schemas.microsoft.com/office/drawing/2014/chart" uri="{C3380CC4-5D6E-409C-BE32-E72D297353CC}">
              <c16:uniqueId val="{00000000-FA57-4944-B006-A5A4232178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FA57-4944-B006-A5A4232178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82.56</c:v>
                </c:pt>
                <c:pt idx="4">
                  <c:v>83.25</c:v>
                </c:pt>
              </c:numCache>
            </c:numRef>
          </c:val>
          <c:extLst>
            <c:ext xmlns:c16="http://schemas.microsoft.com/office/drawing/2014/chart" uri="{C3380CC4-5D6E-409C-BE32-E72D297353CC}">
              <c16:uniqueId val="{00000000-902C-4154-8C4A-A99CB56641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902C-4154-8C4A-A99CB56641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130.69</c:v>
                </c:pt>
                <c:pt idx="4">
                  <c:v>124.61</c:v>
                </c:pt>
              </c:numCache>
            </c:numRef>
          </c:val>
          <c:extLst>
            <c:ext xmlns:c16="http://schemas.microsoft.com/office/drawing/2014/chart" uri="{C3380CC4-5D6E-409C-BE32-E72D297353CC}">
              <c16:uniqueId val="{00000000-7A36-4A47-A3AD-1DB6CE8A3D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7A36-4A47-A3AD-1DB6CE8A3D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5.12</c:v>
                </c:pt>
                <c:pt idx="4">
                  <c:v>9.0399999999999991</c:v>
                </c:pt>
              </c:numCache>
            </c:numRef>
          </c:val>
          <c:extLst>
            <c:ext xmlns:c16="http://schemas.microsoft.com/office/drawing/2014/chart" uri="{C3380CC4-5D6E-409C-BE32-E72D297353CC}">
              <c16:uniqueId val="{00000000-54BE-4EE2-9160-99A51281DA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54BE-4EE2-9160-99A51281DA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A1-40A0-BFCE-10DCDB87C2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5DA1-40A0-BFCE-10DCDB87C2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7A-4047-93BB-EF96BBA2CB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CA7A-4047-93BB-EF96BBA2CB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62.6</c:v>
                </c:pt>
                <c:pt idx="4">
                  <c:v>66.66</c:v>
                </c:pt>
              </c:numCache>
            </c:numRef>
          </c:val>
          <c:extLst>
            <c:ext xmlns:c16="http://schemas.microsoft.com/office/drawing/2014/chart" uri="{C3380CC4-5D6E-409C-BE32-E72D297353CC}">
              <c16:uniqueId val="{00000000-940C-44F1-A13F-3EB9CC8DB1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940C-44F1-A13F-3EB9CC8DB1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1335.99</c:v>
                </c:pt>
              </c:numCache>
            </c:numRef>
          </c:val>
          <c:extLst>
            <c:ext xmlns:c16="http://schemas.microsoft.com/office/drawing/2014/chart" uri="{C3380CC4-5D6E-409C-BE32-E72D297353CC}">
              <c16:uniqueId val="{00000000-E3EE-4644-B605-CB8A60EDA0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E3EE-4644-B605-CB8A60EDA0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96.26</c:v>
                </c:pt>
                <c:pt idx="4">
                  <c:v>100</c:v>
                </c:pt>
              </c:numCache>
            </c:numRef>
          </c:val>
          <c:extLst>
            <c:ext xmlns:c16="http://schemas.microsoft.com/office/drawing/2014/chart" uri="{C3380CC4-5D6E-409C-BE32-E72D297353CC}">
              <c16:uniqueId val="{00000000-89E0-4A67-80A7-39CB625D34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89E0-4A67-80A7-39CB625D34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153.51</c:v>
                </c:pt>
                <c:pt idx="4">
                  <c:v>163.57</c:v>
                </c:pt>
              </c:numCache>
            </c:numRef>
          </c:val>
          <c:extLst>
            <c:ext xmlns:c16="http://schemas.microsoft.com/office/drawing/2014/chart" uri="{C3380CC4-5D6E-409C-BE32-E72D297353CC}">
              <c16:uniqueId val="{00000000-9F24-4285-81E0-0FCDE7D043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9F24-4285-81E0-0FCDE7D043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矢板市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31373</v>
      </c>
      <c r="AM8" s="45"/>
      <c r="AN8" s="45"/>
      <c r="AO8" s="45"/>
      <c r="AP8" s="45"/>
      <c r="AQ8" s="45"/>
      <c r="AR8" s="45"/>
      <c r="AS8" s="45"/>
      <c r="AT8" s="46">
        <f>データ!T6</f>
        <v>170.46</v>
      </c>
      <c r="AU8" s="46"/>
      <c r="AV8" s="46"/>
      <c r="AW8" s="46"/>
      <c r="AX8" s="46"/>
      <c r="AY8" s="46"/>
      <c r="AZ8" s="46"/>
      <c r="BA8" s="46"/>
      <c r="BB8" s="46">
        <f>データ!U6</f>
        <v>184.05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62.17</v>
      </c>
      <c r="J10" s="46"/>
      <c r="K10" s="46"/>
      <c r="L10" s="46"/>
      <c r="M10" s="46"/>
      <c r="N10" s="46"/>
      <c r="O10" s="46"/>
      <c r="P10" s="46">
        <f>データ!P6</f>
        <v>39.549999999999997</v>
      </c>
      <c r="Q10" s="46"/>
      <c r="R10" s="46"/>
      <c r="S10" s="46"/>
      <c r="T10" s="46"/>
      <c r="U10" s="46"/>
      <c r="V10" s="46"/>
      <c r="W10" s="46">
        <f>データ!Q6</f>
        <v>71.150000000000006</v>
      </c>
      <c r="X10" s="46"/>
      <c r="Y10" s="46"/>
      <c r="Z10" s="46"/>
      <c r="AA10" s="46"/>
      <c r="AB10" s="46"/>
      <c r="AC10" s="46"/>
      <c r="AD10" s="45">
        <f>データ!R6</f>
        <v>3300</v>
      </c>
      <c r="AE10" s="45"/>
      <c r="AF10" s="45"/>
      <c r="AG10" s="45"/>
      <c r="AH10" s="45"/>
      <c r="AI10" s="45"/>
      <c r="AJ10" s="45"/>
      <c r="AK10" s="2"/>
      <c r="AL10" s="45">
        <f>データ!V6</f>
        <v>12334</v>
      </c>
      <c r="AM10" s="45"/>
      <c r="AN10" s="45"/>
      <c r="AO10" s="45"/>
      <c r="AP10" s="45"/>
      <c r="AQ10" s="45"/>
      <c r="AR10" s="45"/>
      <c r="AS10" s="45"/>
      <c r="AT10" s="46">
        <f>データ!W6</f>
        <v>4.8600000000000003</v>
      </c>
      <c r="AU10" s="46"/>
      <c r="AV10" s="46"/>
      <c r="AW10" s="46"/>
      <c r="AX10" s="46"/>
      <c r="AY10" s="46"/>
      <c r="AZ10" s="46"/>
      <c r="BA10" s="46"/>
      <c r="BB10" s="46">
        <f>データ!X6</f>
        <v>2537.86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9nDRqfSp6wSVqJuJkGzJRmTBbr+kc4fS4ViikCgjvy3TPOenAKsLH/lGsWBTJoxN/tS3/8XvdHoXmQvDENYqw==" saltValue="qhrzI4Uedlp9xIx2fPjx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92118</v>
      </c>
      <c r="D6" s="19">
        <f t="shared" si="3"/>
        <v>46</v>
      </c>
      <c r="E6" s="19">
        <f t="shared" si="3"/>
        <v>17</v>
      </c>
      <c r="F6" s="19">
        <f t="shared" si="3"/>
        <v>1</v>
      </c>
      <c r="G6" s="19">
        <f t="shared" si="3"/>
        <v>0</v>
      </c>
      <c r="H6" s="19" t="str">
        <f t="shared" si="3"/>
        <v>栃木県　矢板市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62.17</v>
      </c>
      <c r="P6" s="20">
        <f t="shared" si="3"/>
        <v>39.549999999999997</v>
      </c>
      <c r="Q6" s="20">
        <f t="shared" si="3"/>
        <v>71.150000000000006</v>
      </c>
      <c r="R6" s="20">
        <f t="shared" si="3"/>
        <v>3300</v>
      </c>
      <c r="S6" s="20">
        <f t="shared" si="3"/>
        <v>31373</v>
      </c>
      <c r="T6" s="20">
        <f t="shared" si="3"/>
        <v>170.46</v>
      </c>
      <c r="U6" s="20">
        <f t="shared" si="3"/>
        <v>184.05</v>
      </c>
      <c r="V6" s="20">
        <f t="shared" si="3"/>
        <v>12334</v>
      </c>
      <c r="W6" s="20">
        <f t="shared" si="3"/>
        <v>4.8600000000000003</v>
      </c>
      <c r="X6" s="20">
        <f t="shared" si="3"/>
        <v>2537.86</v>
      </c>
      <c r="Y6" s="21" t="str">
        <f>IF(Y7="",NA(),Y7)</f>
        <v>-</v>
      </c>
      <c r="Z6" s="21" t="str">
        <f t="shared" ref="Z6:AH6" si="4">IF(Z7="",NA(),Z7)</f>
        <v>-</v>
      </c>
      <c r="AA6" s="21" t="str">
        <f t="shared" si="4"/>
        <v>-</v>
      </c>
      <c r="AB6" s="21">
        <f t="shared" si="4"/>
        <v>130.69</v>
      </c>
      <c r="AC6" s="21">
        <f t="shared" si="4"/>
        <v>124.61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62.6</v>
      </c>
      <c r="AY6" s="21">
        <f t="shared" si="6"/>
        <v>66.66</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0">
        <f t="shared" si="7"/>
        <v>0</v>
      </c>
      <c r="BJ6" s="21">
        <f t="shared" si="7"/>
        <v>1335.99</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96.26</v>
      </c>
      <c r="BU6" s="21">
        <f t="shared" si="8"/>
        <v>100</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153.51</v>
      </c>
      <c r="CF6" s="21">
        <f t="shared" si="9"/>
        <v>163.57</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47.36</v>
      </c>
      <c r="CQ6" s="21">
        <f t="shared" si="10"/>
        <v>46.01</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82.56</v>
      </c>
      <c r="DB6" s="21">
        <f t="shared" si="11"/>
        <v>83.25</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5.12</v>
      </c>
      <c r="DM6" s="21">
        <f t="shared" si="12"/>
        <v>9.0399999999999991</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0.18</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92118</v>
      </c>
      <c r="D7" s="23">
        <v>46</v>
      </c>
      <c r="E7" s="23">
        <v>17</v>
      </c>
      <c r="F7" s="23">
        <v>1</v>
      </c>
      <c r="G7" s="23">
        <v>0</v>
      </c>
      <c r="H7" s="23" t="s">
        <v>96</v>
      </c>
      <c r="I7" s="23" t="s">
        <v>97</v>
      </c>
      <c r="J7" s="23" t="s">
        <v>98</v>
      </c>
      <c r="K7" s="23" t="s">
        <v>99</v>
      </c>
      <c r="L7" s="23" t="s">
        <v>100</v>
      </c>
      <c r="M7" s="23" t="s">
        <v>101</v>
      </c>
      <c r="N7" s="24" t="s">
        <v>102</v>
      </c>
      <c r="O7" s="24">
        <v>62.17</v>
      </c>
      <c r="P7" s="24">
        <v>39.549999999999997</v>
      </c>
      <c r="Q7" s="24">
        <v>71.150000000000006</v>
      </c>
      <c r="R7" s="24">
        <v>3300</v>
      </c>
      <c r="S7" s="24">
        <v>31373</v>
      </c>
      <c r="T7" s="24">
        <v>170.46</v>
      </c>
      <c r="U7" s="24">
        <v>184.05</v>
      </c>
      <c r="V7" s="24">
        <v>12334</v>
      </c>
      <c r="W7" s="24">
        <v>4.8600000000000003</v>
      </c>
      <c r="X7" s="24">
        <v>2537.86</v>
      </c>
      <c r="Y7" s="24" t="s">
        <v>102</v>
      </c>
      <c r="Z7" s="24" t="s">
        <v>102</v>
      </c>
      <c r="AA7" s="24" t="s">
        <v>102</v>
      </c>
      <c r="AB7" s="24">
        <v>130.69</v>
      </c>
      <c r="AC7" s="24">
        <v>124.61</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62.6</v>
      </c>
      <c r="AY7" s="24">
        <v>66.66</v>
      </c>
      <c r="AZ7" s="24" t="s">
        <v>102</v>
      </c>
      <c r="BA7" s="24" t="s">
        <v>102</v>
      </c>
      <c r="BB7" s="24" t="s">
        <v>102</v>
      </c>
      <c r="BC7" s="24">
        <v>55.6</v>
      </c>
      <c r="BD7" s="24">
        <v>59.4</v>
      </c>
      <c r="BE7" s="24">
        <v>71.39</v>
      </c>
      <c r="BF7" s="24" t="s">
        <v>102</v>
      </c>
      <c r="BG7" s="24" t="s">
        <v>102</v>
      </c>
      <c r="BH7" s="24" t="s">
        <v>102</v>
      </c>
      <c r="BI7" s="24">
        <v>0</v>
      </c>
      <c r="BJ7" s="24">
        <v>1335.99</v>
      </c>
      <c r="BK7" s="24" t="s">
        <v>102</v>
      </c>
      <c r="BL7" s="24" t="s">
        <v>102</v>
      </c>
      <c r="BM7" s="24" t="s">
        <v>102</v>
      </c>
      <c r="BN7" s="24">
        <v>789.08</v>
      </c>
      <c r="BO7" s="24">
        <v>747.84</v>
      </c>
      <c r="BP7" s="24">
        <v>669.11</v>
      </c>
      <c r="BQ7" s="24" t="s">
        <v>102</v>
      </c>
      <c r="BR7" s="24" t="s">
        <v>102</v>
      </c>
      <c r="BS7" s="24" t="s">
        <v>102</v>
      </c>
      <c r="BT7" s="24">
        <v>96.26</v>
      </c>
      <c r="BU7" s="24">
        <v>100</v>
      </c>
      <c r="BV7" s="24" t="s">
        <v>102</v>
      </c>
      <c r="BW7" s="24" t="s">
        <v>102</v>
      </c>
      <c r="BX7" s="24" t="s">
        <v>102</v>
      </c>
      <c r="BY7" s="24">
        <v>88.25</v>
      </c>
      <c r="BZ7" s="24">
        <v>90.17</v>
      </c>
      <c r="CA7" s="24">
        <v>99.73</v>
      </c>
      <c r="CB7" s="24" t="s">
        <v>102</v>
      </c>
      <c r="CC7" s="24" t="s">
        <v>102</v>
      </c>
      <c r="CD7" s="24" t="s">
        <v>102</v>
      </c>
      <c r="CE7" s="24">
        <v>153.51</v>
      </c>
      <c r="CF7" s="24">
        <v>163.57</v>
      </c>
      <c r="CG7" s="24" t="s">
        <v>102</v>
      </c>
      <c r="CH7" s="24" t="s">
        <v>102</v>
      </c>
      <c r="CI7" s="24" t="s">
        <v>102</v>
      </c>
      <c r="CJ7" s="24">
        <v>176.37</v>
      </c>
      <c r="CK7" s="24">
        <v>173.17</v>
      </c>
      <c r="CL7" s="24">
        <v>134.97999999999999</v>
      </c>
      <c r="CM7" s="24" t="s">
        <v>102</v>
      </c>
      <c r="CN7" s="24" t="s">
        <v>102</v>
      </c>
      <c r="CO7" s="24" t="s">
        <v>102</v>
      </c>
      <c r="CP7" s="24">
        <v>47.36</v>
      </c>
      <c r="CQ7" s="24">
        <v>46.01</v>
      </c>
      <c r="CR7" s="24" t="s">
        <v>102</v>
      </c>
      <c r="CS7" s="24" t="s">
        <v>102</v>
      </c>
      <c r="CT7" s="24" t="s">
        <v>102</v>
      </c>
      <c r="CU7" s="24">
        <v>56.72</v>
      </c>
      <c r="CV7" s="24">
        <v>56.43</v>
      </c>
      <c r="CW7" s="24">
        <v>59.99</v>
      </c>
      <c r="CX7" s="24" t="s">
        <v>102</v>
      </c>
      <c r="CY7" s="24" t="s">
        <v>102</v>
      </c>
      <c r="CZ7" s="24" t="s">
        <v>102</v>
      </c>
      <c r="DA7" s="24">
        <v>82.56</v>
      </c>
      <c r="DB7" s="24">
        <v>83.25</v>
      </c>
      <c r="DC7" s="24" t="s">
        <v>102</v>
      </c>
      <c r="DD7" s="24" t="s">
        <v>102</v>
      </c>
      <c r="DE7" s="24" t="s">
        <v>102</v>
      </c>
      <c r="DF7" s="24">
        <v>90.72</v>
      </c>
      <c r="DG7" s="24">
        <v>91.07</v>
      </c>
      <c r="DH7" s="24">
        <v>95.72</v>
      </c>
      <c r="DI7" s="24" t="s">
        <v>102</v>
      </c>
      <c r="DJ7" s="24" t="s">
        <v>102</v>
      </c>
      <c r="DK7" s="24" t="s">
        <v>102</v>
      </c>
      <c r="DL7" s="24">
        <v>5.12</v>
      </c>
      <c r="DM7" s="24">
        <v>9.0399999999999991</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0.18</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2023-01-17T23:58:32Z</cp:lastPrinted>
  <dcterms:created xsi:type="dcterms:W3CDTF">2023-01-12T23:27:52Z</dcterms:created>
  <dcterms:modified xsi:type="dcterms:W3CDTF">2023-01-31T04:30:19Z</dcterms:modified>
  <cp:category/>
</cp:coreProperties>
</file>