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0矢板市（修正待ち）\06 修正（0305）\"/>
    </mc:Choice>
  </mc:AlternateContent>
  <xr:revisionPtr revIDLastSave="0" documentId="13_ncr:1_{33E4FC82-B0E7-49A7-ABBF-6AA4553B35C7}" xr6:coauthVersionLast="47" xr6:coauthVersionMax="47" xr10:uidLastSave="{00000000-0000-0000-0000-000000000000}"/>
  <workbookProtection workbookAlgorithmName="SHA-512" workbookHashValue="UopcS8pAw4WtOPVmMN/7hxeaZfFR84W4gYfgQpW/CZ9Xh/HrK0VKKKCdkyYt492Zd3s+iFxDqEv8oU4evs+tkA==" workbookSaltValue="ROgrsBIm7hBH7QdbZkoe0g=="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T10" i="4"/>
  <c r="AD10" i="4"/>
  <c r="W10" i="4"/>
  <c r="P10" i="4"/>
  <c r="B10" i="4"/>
  <c r="BB8" i="4"/>
  <c r="AD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<sst xmlns="http://schemas.openxmlformats.org/spreadsheetml/2006/main" count="275" uniqueCount="117">
  <si>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</si>
  <si>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</si>
  <si>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</si>
  <si>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</si>
  <si>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</si>
  <si>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</si>
  <si>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</si>
  <si>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</si>
  <si>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</si>
  <si>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</si>
  <si>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</si>
  <si>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</si>
  <si>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</si>
  <si>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</si>
  <si>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</si>
  <si>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</si>
  <si>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</si>
  <si>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</si>
  <si>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</si>
  <si>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</si>
  <si>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</si>
  <si>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</si>
  <si>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</si>
  <si>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</si>
  <si>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</si>
  <si>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</si>
  <si>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</si>
  <si>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</si>
  <si>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</si>
  <si>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</si>
  <si>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</si>
  <si>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</si>
  <si>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</si>
  <si>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</si>
  <si>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</si>
  <si>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</si>
  <si>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</si>
  <si>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</si>
  <si>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</si>
  <si>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</si>
  <si>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</si>
  <si>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</si>
  <si>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</si>
  <si>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</si>
  <si>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</si>
  <si>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</si>
  <si>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</si>
  <si>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</si>
  <si>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</si>
  <si>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</si>
  <si>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</si>
  <si>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</si>
  <si>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</si>
  <si>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</si>
  <si>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</si>
  <si>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</si>
  <si>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</si>
  <si>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</si>
  <si>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</si>
  <si>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</si>
  <si>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</si>
  <si>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</si>
  <si>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</si>
  <si>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</si>
  <si>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</si>
  <si>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</si>
  <si>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</si>
  <si>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</si>
  <si>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</si>
  <si>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</si>
  <si>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</si>
  <si>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</si>
  <si>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</si>
  <si>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</si>
  <si>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</si>
  <si>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</si>
  <si>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</si>
  <si>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</si>
  <si>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</si>
  <si>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</si>
  <si>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</si>
  <si>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</si>
  <si>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</si>
  <si>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</si>
  <si>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</si>
  <si>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</si>
  <si>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</si>
  <si>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</si>
  <si>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</si>
  <si>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</si>
  <si>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</si>
  <si>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</si>
  <si>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</si>
  <si>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</si>
  <si>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</si>
  <si>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</si>
  <si>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</si>
  <si>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</si>
  <si>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</si>
  <si>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</si>
  <si>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</si>
  <si>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</si>
  <si>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</si>
  <si>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</si>
  <si>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</si>
  <si>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</si>
  <si>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</si>
  <si>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</si>
  <si>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</si>
  <si>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</si>
  <si>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</si>
  <si>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</si>
  <si>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</si>
  <si>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</si>
  <si>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本市の公共下水道事業は、一般会計からの繰入金で収入の不足分を賄っている状況である。しかし、人口減少や節水機器の普及により使用料の増収は難しいと考える。
　今後は、処理区域の拡大、水洗化率の向上を図りながら、経費削減に積極的に取り組み、今後迎える管渠施設更新に向け財源確保に努める。また、計画的に事業を進め、効率的な事業投資と財政基盤の強化に取り組んでいく。
</t>
    <rPh sb="46" eb="50">
      <t>ジンコウゲンショウ</t>
    </rPh>
    <rPh sb="51" eb="55">
      <t>セッスイキキ</t>
    </rPh>
    <rPh sb="56" eb="58">
      <t>フキュウ</t>
    </rPh>
    <rPh sb="65" eb="67">
      <t>ゾウシュウ</t>
    </rPh>
    <rPh sb="68" eb="69">
      <t>ムズカ</t>
    </rPh>
    <rPh sb="72" eb="73">
      <t>カンガ</t>
    </rPh>
    <rPh sb="78" eb="80">
      <t>コンゴ</t>
    </rPh>
    <rPh sb="82" eb="86">
      <t>ショリクイキ</t>
    </rPh>
    <rPh sb="87" eb="89">
      <t>カクダイ</t>
    </rPh>
    <rPh sb="90" eb="94">
      <t>スイセンカリツ</t>
    </rPh>
    <rPh sb="95" eb="97">
      <t>コウジョウ</t>
    </rPh>
    <rPh sb="98" eb="99">
      <t>ハカ</t>
    </rPh>
    <rPh sb="104" eb="108">
      <t>ケイヒサクゲン</t>
    </rPh>
    <rPh sb="109" eb="112">
      <t>セッキョクテキ</t>
    </rPh>
    <rPh sb="113" eb="114">
      <t>ト</t>
    </rPh>
    <rPh sb="115" eb="116">
      <t>ク</t>
    </rPh>
    <rPh sb="118" eb="121">
      <t>コンゴムカ</t>
    </rPh>
    <rPh sb="123" eb="125">
      <t>カンキョ</t>
    </rPh>
    <rPh sb="125" eb="129">
      <t>シセツコウシン</t>
    </rPh>
    <rPh sb="130" eb="131">
      <t>ム</t>
    </rPh>
    <rPh sb="132" eb="136">
      <t>ザイゲンカクホ</t>
    </rPh>
    <rPh sb="137" eb="138">
      <t>ツト</t>
    </rPh>
    <rPh sb="144" eb="147">
      <t>ケイカクテキ</t>
    </rPh>
    <rPh sb="148" eb="150">
      <t>ジギョウ</t>
    </rPh>
    <rPh sb="151" eb="152">
      <t>スス</t>
    </rPh>
    <rPh sb="154" eb="157">
      <t>コウリツテキ</t>
    </rPh>
    <rPh sb="158" eb="160">
      <t>ジギョウ</t>
    </rPh>
    <rPh sb="160" eb="162">
      <t>トウシ</t>
    </rPh>
    <rPh sb="163" eb="167">
      <t>ザイセイキバン</t>
    </rPh>
    <rPh sb="168" eb="170">
      <t>キョウカ</t>
    </rPh>
    <rPh sb="171" eb="172">
      <t>ト</t>
    </rPh>
    <rPh sb="173" eb="174">
      <t>ク</t>
    </rPh>
    <phoneticPr fontId="4"/>
  </si>
  <si>
    <t>　水処理センターは、平成3年度の供用開始から30年が経過し、機器及び建物等の老朽化が進んでおり、策定されたストックマネジメント計画に基づいた改築更新を図っていく予定である。
　管渠においても、令和10年度ごろから耐用年数を順次迎えるため、計画的な更新が必要である。</t>
    <phoneticPr fontId="4"/>
  </si>
  <si>
    <r>
      <t>①経常収支比率は、類似団体平均値と比較するとかなり高い</t>
    </r>
    <r>
      <rPr>
        <sz val="11"/>
        <rFont val="ＭＳ ゴシック"/>
        <family val="3"/>
        <charset val="128"/>
      </rPr>
      <t>が</t>
    </r>
    <r>
      <rPr>
        <sz val="11"/>
        <color theme="1"/>
        <rFont val="ＭＳ ゴシック"/>
        <family val="3"/>
        <charset val="128"/>
      </rPr>
      <t>、</t>
    </r>
    <r>
      <rPr>
        <sz val="11"/>
        <rFont val="ＭＳ ゴシック"/>
        <family val="3"/>
        <charset val="128"/>
      </rPr>
      <t>収益の内容は一般会計から多額の財源補てんの繰入金を受けている状況であり、健全な経営のため、経費削減、財源の確保を図っていく必要がある。</t>
    </r>
    <r>
      <rPr>
        <sz val="11"/>
        <color theme="1"/>
        <rFont val="ＭＳ ゴシック"/>
        <family val="3"/>
        <charset val="128"/>
      </rPr>
      <t xml:space="preserve">
③流動比率は類似団体平均に近い数値であるものの、前年度より減少しており、今後は更に企業債縮減に努める。
④企業債残高対事業規模比率が類似団体平均より非常に高いが、未整備区域が残っているため、今後も借入の必要がある。そのため、企業債借入の際は可能な限り金額の抑制に努める。
⑥汚水処理原価は、効率的に汚水処理施設の運転ができているため、類似団体平均値を下回る状況である。
⑦施設利用率は、全国平均及び類似団体と比べ低いが、処理区域内の管渠整備中であるため、今後整備が進めば利用率は上がっていくものと思われる。
⑧水洗化率は、全国平均及び類似団体平均と比較して低いものとなっているが、微弱ではあるが年々数値は上がっている。今後も引き続き普及啓発活動等を推進する。</t>
    </r>
    <rPh sb="110" eb="111">
      <t>チカ</t>
    </rPh>
    <rPh sb="112" eb="114">
      <t>スウチ</t>
    </rPh>
    <rPh sb="121" eb="124">
      <t>ゼンネンド</t>
    </rPh>
    <rPh sb="126" eb="128">
      <t>ゲンショウ</t>
    </rPh>
    <rPh sb="133" eb="135">
      <t>コンゴ</t>
    </rPh>
    <rPh sb="136" eb="137">
      <t>サラ</t>
    </rPh>
    <rPh sb="138" eb="141">
      <t>キギョウサイ</t>
    </rPh>
    <rPh sb="141" eb="143">
      <t>シュクゲン</t>
    </rPh>
    <rPh sb="144" eb="145">
      <t>ツト</t>
    </rPh>
    <rPh sb="150" eb="152">
      <t>キギョウ</t>
    </rPh>
    <rPh sb="152" eb="153">
      <t>サイ</t>
    </rPh>
    <rPh sb="153" eb="155">
      <t>ザンダカ</t>
    </rPh>
    <rPh sb="155" eb="156">
      <t>タイ</t>
    </rPh>
    <rPh sb="178" eb="183">
      <t>ミセイビクイキ</t>
    </rPh>
    <rPh sb="184" eb="185">
      <t>ノコ</t>
    </rPh>
    <rPh sb="198" eb="200">
      <t>ヒツヨウ</t>
    </rPh>
    <rPh sb="228" eb="229">
      <t>ツト</t>
    </rPh>
    <rPh sb="272" eb="274">
      <t>シタマワ</t>
    </rPh>
    <rPh sb="303" eb="304">
      <t>ヒク</t>
    </rPh>
    <rPh sb="307" eb="311">
      <t>ショリクイキ</t>
    </rPh>
    <rPh sb="311" eb="312">
      <t>ナイ</t>
    </rPh>
    <rPh sb="313" eb="315">
      <t>カンキョ</t>
    </rPh>
    <rPh sb="315" eb="317">
      <t>セイビ</t>
    </rPh>
    <rPh sb="317" eb="318">
      <t>チュウ</t>
    </rPh>
    <rPh sb="324" eb="326">
      <t>コンゴ</t>
    </rPh>
    <rPh sb="326" eb="328">
      <t>セイビ</t>
    </rPh>
    <rPh sb="329" eb="330">
      <t>スス</t>
    </rPh>
    <rPh sb="332" eb="335">
      <t>リヨウリツ</t>
    </rPh>
    <rPh sb="336" eb="337">
      <t>ア</t>
    </rPh>
    <rPh sb="345" eb="346">
      <t>オモ</t>
    </rPh>
    <rPh sb="387" eb="389">
      <t>ビジャク</t>
    </rPh>
    <rPh sb="409" eb="410">
      <t>ヒ</t>
    </rPh>
    <rPh sb="411" eb="41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</si>
</sst>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0.18</c:v>
                </c:pt>
                <c:pt idx="3" formatCode="#,##0.00;&quot;△&quot;#,##0.00">
                  <c:v>0</c:v>
                </c:pt>
                <c:pt idx="4" formatCode="#,##0.00;&quot;△&quot;#,##0.00">
                  <c:v>0</c:v>
                </c:pt>
              </c:numCache>
            </c:numRef>
          </c:val>
          <c:extLst>
            <c:ext xmlns:c16="http://schemas.microsoft.com/office/drawing/2014/chart" uri="{C3380CC4-5D6E-409C-BE32-E72D297353CC}">
              <c16:uniqueId val="{00000000-E8CF-4251-9E70-1DF6FA21CB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7.0000000000000007E-2</c:v>
                </c:pt>
              </c:numCache>
            </c:numRef>
          </c:val>
          <c:smooth val="0"/>
          <c:extLst>
            <c:ext xmlns:c16="http://schemas.microsoft.com/office/drawing/2014/chart" uri="{C3380CC4-5D6E-409C-BE32-E72D297353CC}">
              <c16:uniqueId val="{00000001-E8CF-4251-9E70-1DF6FA21CB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47.36</c:v>
                </c:pt>
                <c:pt idx="3">
                  <c:v>46.01</c:v>
                </c:pt>
                <c:pt idx="4">
                  <c:v>47</c:v>
                </c:pt>
              </c:numCache>
            </c:numRef>
          </c:val>
          <c:extLst>
            <c:ext xmlns:c16="http://schemas.microsoft.com/office/drawing/2014/chart" uri="{C3380CC4-5D6E-409C-BE32-E72D297353CC}">
              <c16:uniqueId val="{00000000-65FD-4557-A1F6-23EA469C91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54.86</c:v>
                </c:pt>
              </c:numCache>
            </c:numRef>
          </c:val>
          <c:smooth val="0"/>
          <c:extLst>
            <c:ext xmlns:c16="http://schemas.microsoft.com/office/drawing/2014/chart" uri="{C3380CC4-5D6E-409C-BE32-E72D297353CC}">
              <c16:uniqueId val="{00000001-65FD-4557-A1F6-23EA469C91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82.56</c:v>
                </c:pt>
                <c:pt idx="3">
                  <c:v>83.25</c:v>
                </c:pt>
                <c:pt idx="4">
                  <c:v>84.23</c:v>
                </c:pt>
              </c:numCache>
            </c:numRef>
          </c:val>
          <c:extLst>
            <c:ext xmlns:c16="http://schemas.microsoft.com/office/drawing/2014/chart" uri="{C3380CC4-5D6E-409C-BE32-E72D297353CC}">
              <c16:uniqueId val="{00000000-B4AF-4B9D-ACD3-639DC269030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91.37</c:v>
                </c:pt>
              </c:numCache>
            </c:numRef>
          </c:val>
          <c:smooth val="0"/>
          <c:extLst>
            <c:ext xmlns:c16="http://schemas.microsoft.com/office/drawing/2014/chart" uri="{C3380CC4-5D6E-409C-BE32-E72D297353CC}">
              <c16:uniqueId val="{00000001-B4AF-4B9D-ACD3-639DC269030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130.69</c:v>
                </c:pt>
                <c:pt idx="3">
                  <c:v>124.61</c:v>
                </c:pt>
                <c:pt idx="4">
                  <c:v>128.99</c:v>
                </c:pt>
              </c:numCache>
            </c:numRef>
          </c:val>
          <c:extLst>
            <c:ext xmlns:c16="http://schemas.microsoft.com/office/drawing/2014/chart" uri="{C3380CC4-5D6E-409C-BE32-E72D297353CC}">
              <c16:uniqueId val="{00000000-D2EE-4CAF-8F66-DE1F865855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105.35</c:v>
                </c:pt>
              </c:numCache>
            </c:numRef>
          </c:val>
          <c:smooth val="0"/>
          <c:extLst>
            <c:ext xmlns:c16="http://schemas.microsoft.com/office/drawing/2014/chart" uri="{C3380CC4-5D6E-409C-BE32-E72D297353CC}">
              <c16:uniqueId val="{00000001-D2EE-4CAF-8F66-DE1F865855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5.12</c:v>
                </c:pt>
                <c:pt idx="3">
                  <c:v>9.0399999999999991</c:v>
                </c:pt>
                <c:pt idx="4">
                  <c:v>12.74</c:v>
                </c:pt>
              </c:numCache>
            </c:numRef>
          </c:val>
          <c:extLst>
            <c:ext xmlns:c16="http://schemas.microsoft.com/office/drawing/2014/chart" uri="{C3380CC4-5D6E-409C-BE32-E72D297353CC}">
              <c16:uniqueId val="{00000000-5D0E-4C38-A74E-86AD1DA44BF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29.42</c:v>
                </c:pt>
              </c:numCache>
            </c:numRef>
          </c:val>
          <c:smooth val="0"/>
          <c:extLst>
            <c:ext xmlns:c16="http://schemas.microsoft.com/office/drawing/2014/chart" uri="{C3380CC4-5D6E-409C-BE32-E72D297353CC}">
              <c16:uniqueId val="{00000001-5D0E-4C38-A74E-86AD1DA44BF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AC-45C4-B8F3-50B8B2ACCB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0.74</c:v>
                </c:pt>
              </c:numCache>
            </c:numRef>
          </c:val>
          <c:smooth val="0"/>
          <c:extLst>
            <c:ext xmlns:c16="http://schemas.microsoft.com/office/drawing/2014/chart" uri="{C3380CC4-5D6E-409C-BE32-E72D297353CC}">
              <c16:uniqueId val="{00000001-08AC-45C4-B8F3-50B8B2ACCB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E45-4B74-9E2F-B2837DBB27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26.07</c:v>
                </c:pt>
              </c:numCache>
            </c:numRef>
          </c:val>
          <c:smooth val="0"/>
          <c:extLst>
            <c:ext xmlns:c16="http://schemas.microsoft.com/office/drawing/2014/chart" uri="{C3380CC4-5D6E-409C-BE32-E72D297353CC}">
              <c16:uniqueId val="{00000001-AE45-4B74-9E2F-B2837DBB27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62.6</c:v>
                </c:pt>
                <c:pt idx="3">
                  <c:v>66.66</c:v>
                </c:pt>
                <c:pt idx="4">
                  <c:v>61.39</c:v>
                </c:pt>
              </c:numCache>
            </c:numRef>
          </c:val>
          <c:extLst>
            <c:ext xmlns:c16="http://schemas.microsoft.com/office/drawing/2014/chart" uri="{C3380CC4-5D6E-409C-BE32-E72D297353CC}">
              <c16:uniqueId val="{00000000-32E6-4556-94F8-2516767DB8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65.87</c:v>
                </c:pt>
              </c:numCache>
            </c:numRef>
          </c:val>
          <c:smooth val="0"/>
          <c:extLst>
            <c:ext xmlns:c16="http://schemas.microsoft.com/office/drawing/2014/chart" uri="{C3380CC4-5D6E-409C-BE32-E72D297353CC}">
              <c16:uniqueId val="{00000001-32E6-4556-94F8-2516767DB8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1335.99</c:v>
                </c:pt>
                <c:pt idx="4">
                  <c:v>1275.81</c:v>
                </c:pt>
              </c:numCache>
            </c:numRef>
          </c:val>
          <c:extLst>
            <c:ext xmlns:c16="http://schemas.microsoft.com/office/drawing/2014/chart" uri="{C3380CC4-5D6E-409C-BE32-E72D297353CC}">
              <c16:uniqueId val="{00000000-3856-497F-98B1-A2CE167C7C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742.08</c:v>
                </c:pt>
              </c:numCache>
            </c:numRef>
          </c:val>
          <c:smooth val="0"/>
          <c:extLst>
            <c:ext xmlns:c16="http://schemas.microsoft.com/office/drawing/2014/chart" uri="{C3380CC4-5D6E-409C-BE32-E72D297353CC}">
              <c16:uniqueId val="{00000001-3856-497F-98B1-A2CE167C7C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96.26</c:v>
                </c:pt>
                <c:pt idx="3">
                  <c:v>100</c:v>
                </c:pt>
                <c:pt idx="4">
                  <c:v>100</c:v>
                </c:pt>
              </c:numCache>
            </c:numRef>
          </c:val>
          <c:extLst>
            <c:ext xmlns:c16="http://schemas.microsoft.com/office/drawing/2014/chart" uri="{C3380CC4-5D6E-409C-BE32-E72D297353CC}">
              <c16:uniqueId val="{00000000-E5FD-432D-B1E1-86BCE6AA66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86.51</c:v>
                </c:pt>
              </c:numCache>
            </c:numRef>
          </c:val>
          <c:smooth val="0"/>
          <c:extLst>
            <c:ext xmlns:c16="http://schemas.microsoft.com/office/drawing/2014/chart" uri="{C3380CC4-5D6E-409C-BE32-E72D297353CC}">
              <c16:uniqueId val="{00000001-E5FD-432D-B1E1-86BCE6AA66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153.51</c:v>
                </c:pt>
                <c:pt idx="3">
                  <c:v>163.57</c:v>
                </c:pt>
                <c:pt idx="4">
                  <c:v>167.08</c:v>
                </c:pt>
              </c:numCache>
            </c:numRef>
          </c:val>
          <c:extLst>
            <c:ext xmlns:c16="http://schemas.microsoft.com/office/drawing/2014/chart" uri="{C3380CC4-5D6E-409C-BE32-E72D297353CC}">
              <c16:uniqueId val="{00000000-C3A5-4F35-93A1-EFF97C7EE7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188.24</c:v>
                </c:pt>
              </c:numCache>
            </c:numRef>
          </c:val>
          <c:smooth val="0"/>
          <c:extLst>
            <c:ext xmlns:c16="http://schemas.microsoft.com/office/drawing/2014/chart" uri="{C3380CC4-5D6E-409C-BE32-E72D297353CC}">
              <c16:uniqueId val="{00000001-C3A5-4F35-93A1-EFF97C7EE7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矢板市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30946</v>
      </c>
      <c r="AM8" s="42"/>
      <c r="AN8" s="42"/>
      <c r="AO8" s="42"/>
      <c r="AP8" s="42"/>
      <c r="AQ8" s="42"/>
      <c r="AR8" s="42"/>
      <c r="AS8" s="42"/>
      <c r="AT8" s="35">
        <f>データ!T6</f>
        <v>170.46</v>
      </c>
      <c r="AU8" s="35"/>
      <c r="AV8" s="35"/>
      <c r="AW8" s="35"/>
      <c r="AX8" s="35"/>
      <c r="AY8" s="35"/>
      <c r="AZ8" s="35"/>
      <c r="BA8" s="35"/>
      <c r="BB8" s="35">
        <f>データ!U6</f>
        <v>181.54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62.81</v>
      </c>
      <c r="J10" s="35"/>
      <c r="K10" s="35"/>
      <c r="L10" s="35"/>
      <c r="M10" s="35"/>
      <c r="N10" s="35"/>
      <c r="O10" s="35"/>
      <c r="P10" s="35">
        <f>データ!P6</f>
        <v>39.31</v>
      </c>
      <c r="Q10" s="35"/>
      <c r="R10" s="35"/>
      <c r="S10" s="35"/>
      <c r="T10" s="35"/>
      <c r="U10" s="35"/>
      <c r="V10" s="35"/>
      <c r="W10" s="35">
        <f>データ!Q6</f>
        <v>66.709999999999994</v>
      </c>
      <c r="X10" s="35"/>
      <c r="Y10" s="35"/>
      <c r="Z10" s="35"/>
      <c r="AA10" s="35"/>
      <c r="AB10" s="35"/>
      <c r="AC10" s="35"/>
      <c r="AD10" s="42">
        <f>データ!R6</f>
        <v>3300</v>
      </c>
      <c r="AE10" s="42"/>
      <c r="AF10" s="42"/>
      <c r="AG10" s="42"/>
      <c r="AH10" s="42"/>
      <c r="AI10" s="42"/>
      <c r="AJ10" s="42"/>
      <c r="AK10" s="2"/>
      <c r="AL10" s="42">
        <f>データ!V6</f>
        <v>12109</v>
      </c>
      <c r="AM10" s="42"/>
      <c r="AN10" s="42"/>
      <c r="AO10" s="42"/>
      <c r="AP10" s="42"/>
      <c r="AQ10" s="42"/>
      <c r="AR10" s="42"/>
      <c r="AS10" s="42"/>
      <c r="AT10" s="35">
        <f>データ!W6</f>
        <v>4.8600000000000003</v>
      </c>
      <c r="AU10" s="35"/>
      <c r="AV10" s="35"/>
      <c r="AW10" s="35"/>
      <c r="AX10" s="35"/>
      <c r="AY10" s="35"/>
      <c r="AZ10" s="35"/>
      <c r="BA10" s="35"/>
      <c r="BB10" s="35">
        <f>データ!X6</f>
        <v>2491.56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caNa4dKk3GBqdUzabSokJSMVbmZD6C6MajblQPXIFzNTIULPDBGhJ4S4d3Lr3vpq8JrpCTDkxeXda8MG3RI5g==" saltValue="Br42k2G1su45JSyM6HkiJ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92118</v>
      </c>
      <c r="D6" s="19">
        <f t="shared" si="3"/>
        <v>46</v>
      </c>
      <c r="E6" s="19">
        <f t="shared" si="3"/>
        <v>17</v>
      </c>
      <c r="F6" s="19">
        <f t="shared" si="3"/>
        <v>1</v>
      </c>
      <c r="G6" s="19">
        <f t="shared" si="3"/>
        <v>0</v>
      </c>
      <c r="H6" s="19" t="str">
        <f t="shared" si="3"/>
        <v>栃木県　矢板市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62.81</v>
      </c>
      <c r="P6" s="20">
        <f t="shared" si="3"/>
        <v>39.31</v>
      </c>
      <c r="Q6" s="20">
        <f t="shared" si="3"/>
        <v>66.709999999999994</v>
      </c>
      <c r="R6" s="20">
        <f t="shared" si="3"/>
        <v>3300</v>
      </c>
      <c r="S6" s="20">
        <f t="shared" si="3"/>
        <v>30946</v>
      </c>
      <c r="T6" s="20">
        <f t="shared" si="3"/>
        <v>170.46</v>
      </c>
      <c r="U6" s="20">
        <f t="shared" si="3"/>
        <v>181.54</v>
      </c>
      <c r="V6" s="20">
        <f t="shared" si="3"/>
        <v>12109</v>
      </c>
      <c r="W6" s="20">
        <f t="shared" si="3"/>
        <v>4.8600000000000003</v>
      </c>
      <c r="X6" s="20">
        <f t="shared" si="3"/>
        <v>2491.56</v>
      </c>
      <c r="Y6" s="21" t="str">
        <f>IF(Y7="",NA(),Y7)</f>
        <v>-</v>
      </c>
      <c r="Z6" s="21" t="str">
        <f t="shared" ref="Z6:AH6" si="4">IF(Z7="",NA(),Z7)</f>
        <v>-</v>
      </c>
      <c r="AA6" s="21">
        <f t="shared" si="4"/>
        <v>130.69</v>
      </c>
      <c r="AB6" s="21">
        <f t="shared" si="4"/>
        <v>124.61</v>
      </c>
      <c r="AC6" s="21">
        <f t="shared" si="4"/>
        <v>128.99</v>
      </c>
      <c r="AD6" s="21" t="str">
        <f t="shared" si="4"/>
        <v>-</v>
      </c>
      <c r="AE6" s="21" t="str">
        <f t="shared" si="4"/>
        <v>-</v>
      </c>
      <c r="AF6" s="21">
        <f t="shared" si="4"/>
        <v>106.5</v>
      </c>
      <c r="AG6" s="21">
        <f t="shared" si="4"/>
        <v>106.22</v>
      </c>
      <c r="AH6" s="21">
        <f t="shared" si="4"/>
        <v>105.35</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26.07</v>
      </c>
      <c r="AT6" s="20" t="str">
        <f>IF(AT7="","",IF(AT7="-","【-】","【"&amp;SUBSTITUTE(TEXT(AT7,"#,##0.00"),"-","△")&amp;"】"))</f>
        <v>【3.15】</v>
      </c>
      <c r="AU6" s="21" t="str">
        <f>IF(AU7="",NA(),AU7)</f>
        <v>-</v>
      </c>
      <c r="AV6" s="21" t="str">
        <f t="shared" ref="AV6:BD6" si="6">IF(AV7="",NA(),AV7)</f>
        <v>-</v>
      </c>
      <c r="AW6" s="21">
        <f t="shared" si="6"/>
        <v>62.6</v>
      </c>
      <c r="AX6" s="21">
        <f t="shared" si="6"/>
        <v>66.66</v>
      </c>
      <c r="AY6" s="21">
        <f t="shared" si="6"/>
        <v>61.39</v>
      </c>
      <c r="AZ6" s="21" t="str">
        <f t="shared" si="6"/>
        <v>-</v>
      </c>
      <c r="BA6" s="21" t="str">
        <f t="shared" si="6"/>
        <v>-</v>
      </c>
      <c r="BB6" s="21">
        <f t="shared" si="6"/>
        <v>55.6</v>
      </c>
      <c r="BC6" s="21">
        <f t="shared" si="6"/>
        <v>59.4</v>
      </c>
      <c r="BD6" s="21">
        <f t="shared" si="6"/>
        <v>65.87</v>
      </c>
      <c r="BE6" s="20" t="str">
        <f>IF(BE7="","",IF(BE7="-","【-】","【"&amp;SUBSTITUTE(TEXT(BE7,"#,##0.00"),"-","△")&amp;"】"))</f>
        <v>【73.44】</v>
      </c>
      <c r="BF6" s="21" t="str">
        <f>IF(BF7="",NA(),BF7)</f>
        <v>-</v>
      </c>
      <c r="BG6" s="21" t="str">
        <f t="shared" ref="BG6:BO6" si="7">IF(BG7="",NA(),BG7)</f>
        <v>-</v>
      </c>
      <c r="BH6" s="20">
        <f t="shared" si="7"/>
        <v>0</v>
      </c>
      <c r="BI6" s="21">
        <f t="shared" si="7"/>
        <v>1335.99</v>
      </c>
      <c r="BJ6" s="21">
        <f t="shared" si="7"/>
        <v>1275.81</v>
      </c>
      <c r="BK6" s="21" t="str">
        <f t="shared" si="7"/>
        <v>-</v>
      </c>
      <c r="BL6" s="21" t="str">
        <f t="shared" si="7"/>
        <v>-</v>
      </c>
      <c r="BM6" s="21">
        <f t="shared" si="7"/>
        <v>789.08</v>
      </c>
      <c r="BN6" s="21">
        <f t="shared" si="7"/>
        <v>747.84</v>
      </c>
      <c r="BO6" s="21">
        <f t="shared" si="7"/>
        <v>742.08</v>
      </c>
      <c r="BP6" s="20" t="str">
        <f>IF(BP7="","",IF(BP7="-","【-】","【"&amp;SUBSTITUTE(TEXT(BP7,"#,##0.00"),"-","△")&amp;"】"))</f>
        <v>【652.82】</v>
      </c>
      <c r="BQ6" s="21" t="str">
        <f>IF(BQ7="",NA(),BQ7)</f>
        <v>-</v>
      </c>
      <c r="BR6" s="21" t="str">
        <f t="shared" ref="BR6:BZ6" si="8">IF(BR7="",NA(),BR7)</f>
        <v>-</v>
      </c>
      <c r="BS6" s="21">
        <f t="shared" si="8"/>
        <v>96.26</v>
      </c>
      <c r="BT6" s="21">
        <f t="shared" si="8"/>
        <v>100</v>
      </c>
      <c r="BU6" s="21">
        <f t="shared" si="8"/>
        <v>100</v>
      </c>
      <c r="BV6" s="21" t="str">
        <f t="shared" si="8"/>
        <v>-</v>
      </c>
      <c r="BW6" s="21" t="str">
        <f t="shared" si="8"/>
        <v>-</v>
      </c>
      <c r="BX6" s="21">
        <f t="shared" si="8"/>
        <v>88.25</v>
      </c>
      <c r="BY6" s="21">
        <f t="shared" si="8"/>
        <v>90.17</v>
      </c>
      <c r="BZ6" s="21">
        <f t="shared" si="8"/>
        <v>86.51</v>
      </c>
      <c r="CA6" s="20" t="str">
        <f>IF(CA7="","",IF(CA7="-","【-】","【"&amp;SUBSTITUTE(TEXT(CA7,"#,##0.00"),"-","△")&amp;"】"))</f>
        <v>【97.61】</v>
      </c>
      <c r="CB6" s="21" t="str">
        <f>IF(CB7="",NA(),CB7)</f>
        <v>-</v>
      </c>
      <c r="CC6" s="21" t="str">
        <f t="shared" ref="CC6:CK6" si="9">IF(CC7="",NA(),CC7)</f>
        <v>-</v>
      </c>
      <c r="CD6" s="21">
        <f t="shared" si="9"/>
        <v>153.51</v>
      </c>
      <c r="CE6" s="21">
        <f t="shared" si="9"/>
        <v>163.57</v>
      </c>
      <c r="CF6" s="21">
        <f t="shared" si="9"/>
        <v>167.08</v>
      </c>
      <c r="CG6" s="21" t="str">
        <f t="shared" si="9"/>
        <v>-</v>
      </c>
      <c r="CH6" s="21" t="str">
        <f t="shared" si="9"/>
        <v>-</v>
      </c>
      <c r="CI6" s="21">
        <f t="shared" si="9"/>
        <v>176.37</v>
      </c>
      <c r="CJ6" s="21">
        <f t="shared" si="9"/>
        <v>173.17</v>
      </c>
      <c r="CK6" s="21">
        <f t="shared" si="9"/>
        <v>188.24</v>
      </c>
      <c r="CL6" s="20" t="str">
        <f>IF(CL7="","",IF(CL7="-","【-】","【"&amp;SUBSTITUTE(TEXT(CL7,"#,##0.00"),"-","△")&amp;"】"))</f>
        <v>【138.29】</v>
      </c>
      <c r="CM6" s="21" t="str">
        <f>IF(CM7="",NA(),CM7)</f>
        <v>-</v>
      </c>
      <c r="CN6" s="21" t="str">
        <f t="shared" ref="CN6:CV6" si="10">IF(CN7="",NA(),CN7)</f>
        <v>-</v>
      </c>
      <c r="CO6" s="21">
        <f t="shared" si="10"/>
        <v>47.36</v>
      </c>
      <c r="CP6" s="21">
        <f t="shared" si="10"/>
        <v>46.01</v>
      </c>
      <c r="CQ6" s="21">
        <f t="shared" si="10"/>
        <v>47</v>
      </c>
      <c r="CR6" s="21" t="str">
        <f t="shared" si="10"/>
        <v>-</v>
      </c>
      <c r="CS6" s="21" t="str">
        <f t="shared" si="10"/>
        <v>-</v>
      </c>
      <c r="CT6" s="21">
        <f t="shared" si="10"/>
        <v>56.72</v>
      </c>
      <c r="CU6" s="21">
        <f t="shared" si="10"/>
        <v>56.43</v>
      </c>
      <c r="CV6" s="21">
        <f t="shared" si="10"/>
        <v>54.86</v>
      </c>
      <c r="CW6" s="20" t="str">
        <f>IF(CW7="","",IF(CW7="-","【-】","【"&amp;SUBSTITUTE(TEXT(CW7,"#,##0.00"),"-","△")&amp;"】"))</f>
        <v>【59.10】</v>
      </c>
      <c r="CX6" s="21" t="str">
        <f>IF(CX7="",NA(),CX7)</f>
        <v>-</v>
      </c>
      <c r="CY6" s="21" t="str">
        <f t="shared" ref="CY6:DG6" si="11">IF(CY7="",NA(),CY7)</f>
        <v>-</v>
      </c>
      <c r="CZ6" s="21">
        <f t="shared" si="11"/>
        <v>82.56</v>
      </c>
      <c r="DA6" s="21">
        <f t="shared" si="11"/>
        <v>83.25</v>
      </c>
      <c r="DB6" s="21">
        <f t="shared" si="11"/>
        <v>84.23</v>
      </c>
      <c r="DC6" s="21" t="str">
        <f t="shared" si="11"/>
        <v>-</v>
      </c>
      <c r="DD6" s="21" t="str">
        <f t="shared" si="11"/>
        <v>-</v>
      </c>
      <c r="DE6" s="21">
        <f t="shared" si="11"/>
        <v>90.72</v>
      </c>
      <c r="DF6" s="21">
        <f t="shared" si="11"/>
        <v>91.07</v>
      </c>
      <c r="DG6" s="21">
        <f t="shared" si="11"/>
        <v>91.37</v>
      </c>
      <c r="DH6" s="20" t="str">
        <f>IF(DH7="","",IF(DH7="-","【-】","【"&amp;SUBSTITUTE(TEXT(DH7,"#,##0.00"),"-","△")&amp;"】"))</f>
        <v>【95.82】</v>
      </c>
      <c r="DI6" s="21" t="str">
        <f>IF(DI7="",NA(),DI7)</f>
        <v>-</v>
      </c>
      <c r="DJ6" s="21" t="str">
        <f t="shared" ref="DJ6:DR6" si="12">IF(DJ7="",NA(),DJ7)</f>
        <v>-</v>
      </c>
      <c r="DK6" s="21">
        <f t="shared" si="12"/>
        <v>5.12</v>
      </c>
      <c r="DL6" s="21">
        <f t="shared" si="12"/>
        <v>9.0399999999999991</v>
      </c>
      <c r="DM6" s="21">
        <f t="shared" si="12"/>
        <v>12.74</v>
      </c>
      <c r="DN6" s="21" t="str">
        <f t="shared" si="12"/>
        <v>-</v>
      </c>
      <c r="DO6" s="21" t="str">
        <f t="shared" si="12"/>
        <v>-</v>
      </c>
      <c r="DP6" s="21">
        <f t="shared" si="12"/>
        <v>20.78</v>
      </c>
      <c r="DQ6" s="21">
        <f t="shared" si="12"/>
        <v>23.54</v>
      </c>
      <c r="DR6" s="21">
        <f t="shared" si="12"/>
        <v>29.42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0.74</v>
      </c>
      <c r="ED6" s="20" t="str">
        <f>IF(ED7="","",IF(ED7="-","【-】","【"&amp;SUBSTITUTE(TEXT(ED7,"#,##0.00"),"-","△")&amp;"】"))</f>
        <v>【7.62】</v>
      </c>
      <c r="EE6" s="21" t="str">
        <f>IF(EE7="",NA(),EE7)</f>
        <v>-</v>
      </c>
      <c r="EF6" s="21" t="str">
        <f t="shared" ref="EF6:EN6" si="14">IF(EF7="",NA(),EF7)</f>
        <v>-</v>
      </c>
      <c r="EG6" s="21">
        <f t="shared" si="14"/>
        <v>0.18</v>
      </c>
      <c r="EH6" s="20">
        <f t="shared" si="14"/>
        <v>0</v>
      </c>
      <c r="EI6" s="20">
        <f t="shared" si="14"/>
        <v>0</v>
      </c>
      <c r="EJ6" s="21" t="str">
        <f t="shared" si="14"/>
        <v>-</v>
      </c>
      <c r="EK6" s="21" t="str">
        <f t="shared" si="14"/>
        <v>-</v>
      </c>
      <c r="EL6" s="21">
        <f t="shared" si="14"/>
        <v>0.15</v>
      </c>
      <c r="EM6" s="21">
        <f t="shared" si="14"/>
        <v>0.15</v>
      </c>
      <c r="EN6" s="21">
        <f t="shared" si="14"/>
        <v>7.0000000000000007E-2</v>
      </c>
      <c r="EO6" s="20" t="str">
        <f>IF(EO7="","",IF(EO7="-","【-】","【"&amp;SUBSTITUTE(TEXT(EO7,"#,##0.00"),"-","△")&amp;"】"))</f>
        <v>【0.23】</v>
      </c>
    </row>
    <row r="7" spans="1:148" s="22" customFormat="1" x14ac:dyDescent="0.2">
      <c r="A7" s="14"/>
      <c r="B7" s="23">
        <v>2022</v>
      </c>
      <c r="C7" s="23">
        <v>92118</v>
      </c>
      <c r="D7" s="23">
        <v>46</v>
      </c>
      <c r="E7" s="23">
        <v>17</v>
      </c>
      <c r="F7" s="23">
        <v>1</v>
      </c>
      <c r="G7" s="23">
        <v>0</v>
      </c>
      <c r="H7" s="23" t="s">
        <v>96</v>
      </c>
      <c r="I7" s="23" t="s">
        <v>97</v>
      </c>
      <c r="J7" s="23" t="s">
        <v>98</v>
      </c>
      <c r="K7" s="23" t="s">
        <v>99</v>
      </c>
      <c r="L7" s="23" t="s">
        <v>100</v>
      </c>
      <c r="M7" s="23" t="s">
        <v>101</v>
      </c>
      <c r="N7" s="24" t="s">
        <v>102</v>
      </c>
      <c r="O7" s="24">
        <v>62.81</v>
      </c>
      <c r="P7" s="24">
        <v>39.31</v>
      </c>
      <c r="Q7" s="24">
        <v>66.709999999999994</v>
      </c>
      <c r="R7" s="24">
        <v>3300</v>
      </c>
      <c r="S7" s="24">
        <v>30946</v>
      </c>
      <c r="T7" s="24">
        <v>170.46</v>
      </c>
      <c r="U7" s="24">
        <v>181.54</v>
      </c>
      <c r="V7" s="24">
        <v>12109</v>
      </c>
      <c r="W7" s="24">
        <v>4.8600000000000003</v>
      </c>
      <c r="X7" s="24">
        <v>2491.56</v>
      </c>
      <c r="Y7" s="24" t="s">
        <v>102</v>
      </c>
      <c r="Z7" s="24" t="s">
        <v>102</v>
      </c>
      <c r="AA7" s="24">
        <v>130.69</v>
      </c>
      <c r="AB7" s="24">
        <v>124.61</v>
      </c>
      <c r="AC7" s="24">
        <v>128.99</v>
      </c>
      <c r="AD7" s="24" t="s">
        <v>102</v>
      </c>
      <c r="AE7" s="24" t="s">
        <v>102</v>
      </c>
      <c r="AF7" s="24">
        <v>106.5</v>
      </c>
      <c r="AG7" s="24">
        <v>106.22</v>
      </c>
      <c r="AH7" s="24">
        <v>105.35</v>
      </c>
      <c r="AI7" s="24">
        <v>106.11</v>
      </c>
      <c r="AJ7" s="24" t="s">
        <v>102</v>
      </c>
      <c r="AK7" s="24" t="s">
        <v>102</v>
      </c>
      <c r="AL7" s="24">
        <v>0</v>
      </c>
      <c r="AM7" s="24">
        <v>0</v>
      </c>
      <c r="AN7" s="24">
        <v>0</v>
      </c>
      <c r="AO7" s="24" t="s">
        <v>102</v>
      </c>
      <c r="AP7" s="24" t="s">
        <v>102</v>
      </c>
      <c r="AQ7" s="24">
        <v>18.36</v>
      </c>
      <c r="AR7" s="24">
        <v>18.010000000000002</v>
      </c>
      <c r="AS7" s="24">
        <v>26.07</v>
      </c>
      <c r="AT7" s="24">
        <v>3.15</v>
      </c>
      <c r="AU7" s="24" t="s">
        <v>102</v>
      </c>
      <c r="AV7" s="24" t="s">
        <v>102</v>
      </c>
      <c r="AW7" s="24">
        <v>62.6</v>
      </c>
      <c r="AX7" s="24">
        <v>66.66</v>
      </c>
      <c r="AY7" s="24">
        <v>61.39</v>
      </c>
      <c r="AZ7" s="24" t="s">
        <v>102</v>
      </c>
      <c r="BA7" s="24" t="s">
        <v>102</v>
      </c>
      <c r="BB7" s="24">
        <v>55.6</v>
      </c>
      <c r="BC7" s="24">
        <v>59.4</v>
      </c>
      <c r="BD7" s="24">
        <v>65.87</v>
      </c>
      <c r="BE7" s="24">
        <v>73.44</v>
      </c>
      <c r="BF7" s="24" t="s">
        <v>102</v>
      </c>
      <c r="BG7" s="24" t="s">
        <v>102</v>
      </c>
      <c r="BH7" s="24">
        <v>0</v>
      </c>
      <c r="BI7" s="24">
        <v>1335.99</v>
      </c>
      <c r="BJ7" s="24">
        <v>1275.81</v>
      </c>
      <c r="BK7" s="24" t="s">
        <v>102</v>
      </c>
      <c r="BL7" s="24" t="s">
        <v>102</v>
      </c>
      <c r="BM7" s="24">
        <v>789.08</v>
      </c>
      <c r="BN7" s="24">
        <v>747.84</v>
      </c>
      <c r="BO7" s="24">
        <v>742.08</v>
      </c>
      <c r="BP7" s="24">
        <v>652.82000000000005</v>
      </c>
      <c r="BQ7" s="24" t="s">
        <v>102</v>
      </c>
      <c r="BR7" s="24" t="s">
        <v>102</v>
      </c>
      <c r="BS7" s="24">
        <v>96.26</v>
      </c>
      <c r="BT7" s="24">
        <v>100</v>
      </c>
      <c r="BU7" s="24">
        <v>100</v>
      </c>
      <c r="BV7" s="24" t="s">
        <v>102</v>
      </c>
      <c r="BW7" s="24" t="s">
        <v>102</v>
      </c>
      <c r="BX7" s="24">
        <v>88.25</v>
      </c>
      <c r="BY7" s="24">
        <v>90.17</v>
      </c>
      <c r="BZ7" s="24">
        <v>86.51</v>
      </c>
      <c r="CA7" s="24">
        <v>97.61</v>
      </c>
      <c r="CB7" s="24" t="s">
        <v>102</v>
      </c>
      <c r="CC7" s="24" t="s">
        <v>102</v>
      </c>
      <c r="CD7" s="24">
        <v>153.51</v>
      </c>
      <c r="CE7" s="24">
        <v>163.57</v>
      </c>
      <c r="CF7" s="24">
        <v>167.08</v>
      </c>
      <c r="CG7" s="24" t="s">
        <v>102</v>
      </c>
      <c r="CH7" s="24" t="s">
        <v>102</v>
      </c>
      <c r="CI7" s="24">
        <v>176.37</v>
      </c>
      <c r="CJ7" s="24">
        <v>173.17</v>
      </c>
      <c r="CK7" s="24">
        <v>188.24</v>
      </c>
      <c r="CL7" s="24">
        <v>138.29</v>
      </c>
      <c r="CM7" s="24" t="s">
        <v>102</v>
      </c>
      <c r="CN7" s="24" t="s">
        <v>102</v>
      </c>
      <c r="CO7" s="24">
        <v>47.36</v>
      </c>
      <c r="CP7" s="24">
        <v>46.01</v>
      </c>
      <c r="CQ7" s="24">
        <v>47</v>
      </c>
      <c r="CR7" s="24" t="s">
        <v>102</v>
      </c>
      <c r="CS7" s="24" t="s">
        <v>102</v>
      </c>
      <c r="CT7" s="24">
        <v>56.72</v>
      </c>
      <c r="CU7" s="24">
        <v>56.43</v>
      </c>
      <c r="CV7" s="24">
        <v>54.86</v>
      </c>
      <c r="CW7" s="24">
        <v>59.1</v>
      </c>
      <c r="CX7" s="24" t="s">
        <v>102</v>
      </c>
      <c r="CY7" s="24" t="s">
        <v>102</v>
      </c>
      <c r="CZ7" s="24">
        <v>82.56</v>
      </c>
      <c r="DA7" s="24">
        <v>83.25</v>
      </c>
      <c r="DB7" s="24">
        <v>84.23</v>
      </c>
      <c r="DC7" s="24" t="s">
        <v>102</v>
      </c>
      <c r="DD7" s="24" t="s">
        <v>102</v>
      </c>
      <c r="DE7" s="24">
        <v>90.72</v>
      </c>
      <c r="DF7" s="24">
        <v>91.07</v>
      </c>
      <c r="DG7" s="24">
        <v>91.37</v>
      </c>
      <c r="DH7" s="24">
        <v>95.82</v>
      </c>
      <c r="DI7" s="24" t="s">
        <v>102</v>
      </c>
      <c r="DJ7" s="24" t="s">
        <v>102</v>
      </c>
      <c r="DK7" s="24">
        <v>5.12</v>
      </c>
      <c r="DL7" s="24">
        <v>9.0399999999999991</v>
      </c>
      <c r="DM7" s="24">
        <v>12.74</v>
      </c>
      <c r="DN7" s="24" t="s">
        <v>102</v>
      </c>
      <c r="DO7" s="24" t="s">
        <v>102</v>
      </c>
      <c r="DP7" s="24">
        <v>20.78</v>
      </c>
      <c r="DQ7" s="24">
        <v>23.54</v>
      </c>
      <c r="DR7" s="24">
        <v>29.42</v>
      </c>
      <c r="DS7" s="24">
        <v>39.74</v>
      </c>
      <c r="DT7" s="24" t="s">
        <v>102</v>
      </c>
      <c r="DU7" s="24" t="s">
        <v>102</v>
      </c>
      <c r="DV7" s="24">
        <v>0</v>
      </c>
      <c r="DW7" s="24">
        <v>0</v>
      </c>
      <c r="DX7" s="24">
        <v>0</v>
      </c>
      <c r="DY7" s="24" t="s">
        <v>102</v>
      </c>
      <c r="DZ7" s="24" t="s">
        <v>102</v>
      </c>
      <c r="EA7" s="24">
        <v>1.34</v>
      </c>
      <c r="EB7" s="24">
        <v>1.5</v>
      </c>
      <c r="EC7" s="24">
        <v>0.74</v>
      </c>
      <c r="ED7" s="24">
        <v>7.62</v>
      </c>
      <c r="EE7" s="24" t="s">
        <v>102</v>
      </c>
      <c r="EF7" s="24" t="s">
        <v>102</v>
      </c>
      <c r="EG7" s="24">
        <v>0.18</v>
      </c>
      <c r="EH7" s="24">
        <v>0</v>
      </c>
      <c r="EI7" s="24">
        <v>0</v>
      </c>
      <c r="EJ7" s="24" t="s">
        <v>102</v>
      </c>
      <c r="EK7" s="24" t="s">
        <v>102</v>
      </c>
      <c r="EL7" s="24">
        <v>0.15</v>
      </c>
      <c r="EM7" s="24">
        <v>0.15</v>
      </c>
      <c r="EN7" s="24">
        <v>7.0000000000000007E-2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dcterms:created xsi:type="dcterms:W3CDTF">2023-12-12T00:43:57Z</dcterms:created>
  <dcterms:modified xsi:type="dcterms:W3CDTF">2024-03-05T01:22:00Z</dcterms:modified>
  <cp:category/>
</cp:coreProperties>
</file>