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2（2020）\④公営企業\02 公営企業決算統計\19 公営企業に係る経営比較分析表（令和元年度決算）の分析等について\06 県HP公表\6下水（農集）\"/>
    </mc:Choice>
  </mc:AlternateContent>
  <workbookProtection workbookAlgorithmName="SHA-512" workbookHashValue="Swbz/Kcj1XDpajMGJvrOM3CNxrsYosm4GAfl5wDD1kpnaombxOr1Z/gTEK4qdNaiGXc1KirkYP6M1/5RaQ4uKA==" workbookSaltValue="KA2S+TSuv+Wo95y+VpICbA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<sst xmlns="http://schemas.openxmlformats.org/spreadsheetml/2006/main" count="236" uniqueCount="122">
  <si>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</si>
  <si>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</si>
  <si>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</si>
  <si>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</si>
  <si>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</si>
  <si>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</si>
  <si>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</si>
  <si>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</si>
  <si>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</si>
  <si>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</si>
  <si>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</si>
  <si>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</si>
  <si>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</si>
  <si>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</si>
  <si>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</si>
  <si>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</si>
  <si>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</si>
  <si>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</si>
  <si>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</si>
  <si>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</si>
  <si>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</si>
  <si>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</si>
  <si>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</si>
  <si>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</si>
  <si>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</si>
  <si>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</si>
  <si>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</si>
  <si>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</si>
  <si>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</si>
  <si>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</si>
  <si>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</si>
  <si>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</si>
  <si>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</si>
  <si>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</si>
  <si>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</si>
  <si>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</si>
  <si>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</si>
  <si>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</si>
  <si>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</si>
  <si>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</si>
  <si>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</si>
  <si>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</si>
  <si>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</si>
  <si>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</si>
  <si>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</si>
  <si>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</si>
  <si>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</si>
  <si>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</si>
  <si>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</si>
  <si>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</si>
  <si>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</si>
  <si>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</si>
  <si>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</si>
  <si>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</si>
  <si>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</si>
  <si>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</si>
  <si>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</si>
  <si>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</si>
  <si>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</si>
  <si>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</si>
  <si>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</si>
  <si>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</si>
  <si>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</si>
  <si>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</si>
  <si>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</si>
  <si>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</si>
  <si>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</si>
  <si>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</si>
  <si>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</si>
  <si>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</si>
  <si>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</si>
  <si>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</si>
  <si>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</si>
  <si>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</si>
  <si>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</si>
  <si>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</si>
  <si>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</si>
  <si>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</si>
  <si>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</si>
  <si>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</si>
  <si>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</si>
  <si>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</si>
  <si>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</si>
  <si>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</si>
  <si>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</si>
  <si>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</si>
  <si>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</si>
  <si>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</si>
  <si>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</si>
  <si>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</si>
  <si>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</si>
  <si>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</si>
  <si>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</si>
  <si>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</si>
  <si>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</si>
  <si>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</si>
  <si>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</si>
  <si>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</si>
  <si>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</si>
  <si>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矢板市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</si>
  <si>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</si>
  <si>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</si>
  <si>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</si>
  <si>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</si>
  <si>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</si>
  <si>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</si>
  <si>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</si>
  <si>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</si>
  <si>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</si>
  <si>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</si>
  <si>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</si>
  <si>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</si>
  <si>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</si>
  <si>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</si>
  <si>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</si>
  <si>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</si>
  <si>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</si>
  <si>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</si>
  <si>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</si>
  <si>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比較的新しい施設であるため、管渠の更新はまだ必要ないが、水処理センターの不具合はだんだん増えてきている。施設調査等を実施し、更新計画を立て計画的に対応していく必要がある。</t>
    <phoneticPr fontId="4"/>
  </si>
  <si>
    <t>経営はわずかながら改善してきていると思えるが、人口減少による使用料収入の減少や、施設の老朽化による費用負担の増加が今後の課題と考える。
令和２年度からは、公営企業法適用により柔軟な経営が行えるようになったが、経営戦略の見直し等を行い、更なる経費の削減、接続者の増加、使用料の改定等により財源の確保に努めていく。</t>
    <rPh sb="126" eb="128">
      <t>セツゾク</t>
    </rPh>
    <rPh sb="128" eb="129">
      <t>シャ</t>
    </rPh>
    <rPh sb="130" eb="132">
      <t>ゾウカ</t>
    </rPh>
    <phoneticPr fontId="4"/>
  </si>
  <si>
    <t>①収益的収支比率は、ほぼ横ばいであったが令和元年度においては増加となった。これは公営企業法適用による打ち切り決算を行ったため、一時的に数値が改善したものである。今後は地方債償還が減少するので、当比率は改善するものと見込まれるが、突発的な修繕等が発生すると収支に影響されてしまうので、計画的な修繕が必要である。
④企業債残高対事業規模比率は、類似団体平均値と比較すると低いものとなっているが、これは整備事業が完了しており初期投資・企業債が新たに発生しないためである。
⑤経費回収率は、ほぼ横ばいであるが、今後とも更なる経費の削減等を図り経営を改善していきたい。
⑥汚水処理原価は、類似団体平均値と比較すると低いものとなっている。しかし、接続率はまだ高いと言えず、今後老朽化による維持管理費の増大が見込まれることから、水洗化率の向上が必要である。
⑦施設利用率は、微増しているが、今後も人口減少が見込まれる中、施設の適正な規模を検討していきたい。
⑧水洗化率は、類似団体平均値と比較して低いものとなっているが、微かに増加してきている。今後も水洗化率の向上のため、普及啓発活動を推進していく。</t>
    <rPh sb="80" eb="82">
      <t>コンゴ</t>
    </rPh>
    <rPh sb="263" eb="264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</si>
</sst>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E-4540-872C-8FBD58C83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E-4540-872C-8FBD58C83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54.42</c:v>
                </c:pt>
                <c:pt idx="1">
                  <c:v>55.06</c:v>
                </c:pt>
                <c:pt idx="2">
                  <c:v>56.98</c:v>
                </c:pt>
                <c:pt idx="3">
                  <c:v>52.88</c:v>
                </c:pt>
                <c:pt idx="4">
                  <c:v>57.87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8-4A54-8088-496BD0EBB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8-4A54-8088-496BD0EBB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79.569999999999993</c:v>
                </c:pt>
                <c:pt idx="1">
                  <c:v>80.37</c:v>
                </c:pt>
                <c:pt idx="2">
                  <c:v>80.62</c:v>
                </c:pt>
                <c:pt idx="3">
                  <c:v>82.11</c:v>
                </c:pt>
                <c:pt idx="4">
                  <c:v>82.83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4-46FF-B3A5-7B2AA53B0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4-46FF-B3A5-7B2AA53B0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102.89</c:v>
                </c:pt>
                <c:pt idx="1">
                  <c:v>98.51</c:v>
                </c:pt>
                <c:pt idx="2">
                  <c:v>101.33</c:v>
                </c:pt>
                <c:pt idx="3">
                  <c:v>99.29</c:v>
                </c:pt>
                <c:pt idx="4">
                  <c:v>113.88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5-4071-B528-56826ABD9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5-4071-B528-56826ABD9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C-44FE-8E82-994BE0266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C-44FE-8E82-994BE0266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8-4CE4-A573-A21305441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8-4CE4-A573-A21305441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D-467B-B51C-04678D6B8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D-467B-B51C-04678D6B8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F-4A87-83BA-8DB0F16BB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F-4A87-83BA-8DB0F16BB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242.19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1CB-91D4-D3581678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1CB-91D4-D3581678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103.99</c:v>
                </c:pt>
                <c:pt idx="1">
                  <c:v>81.78</c:v>
                </c:pt>
                <c:pt idx="2">
                  <c:v>95.37</c:v>
                </c:pt>
                <c:pt idx="3">
                  <c:v>97.87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F-4A1F-994D-9766367D9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F-4A1F-994D-9766367D9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158</c:v>
                </c:pt>
                <c:pt idx="1">
                  <c:v>200.02</c:v>
                </c:pt>
                <c:pt idx="2">
                  <c:v>170.83</c:v>
                </c:pt>
                <c:pt idx="3">
                  <c:v>164.95</c:v>
                </c:pt>
                <c:pt idx="4">
                  <c:v>162.52000000000001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4-4011-A16A-48066650D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4-4011-A16A-48066650D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栃木県　矢板市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6" t="s">
        <v>1</v>
      </c>
      <c r="C7" s="66"/>
      <c r="D7" s="66"/>
      <c r="E7" s="66"/>
      <c r="F7" s="66"/>
      <c r="G7" s="66"/>
      <c r="H7" s="66"/>
      <c r="I7" s="66" t="s">
        <v>2</v>
      </c>
      <c r="J7" s="66"/>
      <c r="K7" s="66"/>
      <c r="L7" s="66"/>
      <c r="M7" s="66"/>
      <c r="N7" s="66"/>
      <c r="O7" s="66"/>
      <c r="P7" s="66" t="s">
        <v>3</v>
      </c>
      <c r="Q7" s="66"/>
      <c r="R7" s="66"/>
      <c r="S7" s="66"/>
      <c r="T7" s="66"/>
      <c r="U7" s="66"/>
      <c r="V7" s="66"/>
      <c r="W7" s="66" t="s">
        <v>4</v>
      </c>
      <c r="X7" s="66"/>
      <c r="Y7" s="66"/>
      <c r="Z7" s="66"/>
      <c r="AA7" s="66"/>
      <c r="AB7" s="66"/>
      <c r="AC7" s="66"/>
      <c r="AD7" s="66" t="s">
        <v>5</v>
      </c>
      <c r="AE7" s="66"/>
      <c r="AF7" s="66"/>
      <c r="AG7" s="66"/>
      <c r="AH7" s="66"/>
      <c r="AI7" s="66"/>
      <c r="AJ7" s="66"/>
      <c r="AK7" s="3"/>
      <c r="AL7" s="66" t="s">
        <v>6</v>
      </c>
      <c r="AM7" s="66"/>
      <c r="AN7" s="66"/>
      <c r="AO7" s="66"/>
      <c r="AP7" s="66"/>
      <c r="AQ7" s="66"/>
      <c r="AR7" s="66"/>
      <c r="AS7" s="66"/>
      <c r="AT7" s="66" t="s">
        <v>7</v>
      </c>
      <c r="AU7" s="66"/>
      <c r="AV7" s="66"/>
      <c r="AW7" s="66"/>
      <c r="AX7" s="66"/>
      <c r="AY7" s="66"/>
      <c r="AZ7" s="66"/>
      <c r="BA7" s="66"/>
      <c r="BB7" s="66" t="s">
        <v>8</v>
      </c>
      <c r="BC7" s="66"/>
      <c r="BD7" s="66"/>
      <c r="BE7" s="66"/>
      <c r="BF7" s="66"/>
      <c r="BG7" s="66"/>
      <c r="BH7" s="66"/>
      <c r="BI7" s="6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データ!I6</f>
        <v>法非適用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農業集落排水</v>
      </c>
      <c r="Q8" s="73"/>
      <c r="R8" s="73"/>
      <c r="S8" s="73"/>
      <c r="T8" s="73"/>
      <c r="U8" s="73"/>
      <c r="V8" s="73"/>
      <c r="W8" s="73" t="str">
        <f>データ!L6</f>
        <v>F2</v>
      </c>
      <c r="X8" s="73"/>
      <c r="Y8" s="73"/>
      <c r="Z8" s="73"/>
      <c r="AA8" s="73"/>
      <c r="AB8" s="73"/>
      <c r="AC8" s="73"/>
      <c r="AD8" s="74" t="str">
        <f>データ!$M$6</f>
        <v>非設置</v>
      </c>
      <c r="AE8" s="74"/>
      <c r="AF8" s="74"/>
      <c r="AG8" s="74"/>
      <c r="AH8" s="74"/>
      <c r="AI8" s="74"/>
      <c r="AJ8" s="74"/>
      <c r="AK8" s="3"/>
      <c r="AL8" s="70">
        <f>データ!S6</f>
        <v>32051</v>
      </c>
      <c r="AM8" s="70"/>
      <c r="AN8" s="70"/>
      <c r="AO8" s="70"/>
      <c r="AP8" s="70"/>
      <c r="AQ8" s="70"/>
      <c r="AR8" s="70"/>
      <c r="AS8" s="70"/>
      <c r="AT8" s="69">
        <f>データ!T6</f>
        <v>170.46</v>
      </c>
      <c r="AU8" s="69"/>
      <c r="AV8" s="69"/>
      <c r="AW8" s="69"/>
      <c r="AX8" s="69"/>
      <c r="AY8" s="69"/>
      <c r="AZ8" s="69"/>
      <c r="BA8" s="69"/>
      <c r="BB8" s="69">
        <f>データ!U6</f>
        <v>188.03</v>
      </c>
      <c r="BC8" s="69"/>
      <c r="BD8" s="69"/>
      <c r="BE8" s="69"/>
      <c r="BF8" s="69"/>
      <c r="BG8" s="69"/>
      <c r="BH8" s="69"/>
      <c r="BI8" s="69"/>
      <c r="BJ8" s="3"/>
      <c r="BK8" s="3"/>
      <c r="BL8" s="71" t="s">
        <v>10</v>
      </c>
      <c r="BM8" s="72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6" t="s">
        <v>12</v>
      </c>
      <c r="C9" s="66"/>
      <c r="D9" s="66"/>
      <c r="E9" s="66"/>
      <c r="F9" s="66"/>
      <c r="G9" s="66"/>
      <c r="H9" s="66"/>
      <c r="I9" s="66" t="s">
        <v>13</v>
      </c>
      <c r="J9" s="66"/>
      <c r="K9" s="66"/>
      <c r="L9" s="66"/>
      <c r="M9" s="66"/>
      <c r="N9" s="66"/>
      <c r="O9" s="66"/>
      <c r="P9" s="66" t="s">
        <v>14</v>
      </c>
      <c r="Q9" s="66"/>
      <c r="R9" s="66"/>
      <c r="S9" s="66"/>
      <c r="T9" s="66"/>
      <c r="U9" s="66"/>
      <c r="V9" s="66"/>
      <c r="W9" s="66" t="s">
        <v>15</v>
      </c>
      <c r="X9" s="66"/>
      <c r="Y9" s="66"/>
      <c r="Z9" s="66"/>
      <c r="AA9" s="66"/>
      <c r="AB9" s="66"/>
      <c r="AC9" s="66"/>
      <c r="AD9" s="66" t="s">
        <v>16</v>
      </c>
      <c r="AE9" s="66"/>
      <c r="AF9" s="66"/>
      <c r="AG9" s="66"/>
      <c r="AH9" s="66"/>
      <c r="AI9" s="66"/>
      <c r="AJ9" s="66"/>
      <c r="AK9" s="3"/>
      <c r="AL9" s="66" t="s">
        <v>17</v>
      </c>
      <c r="AM9" s="66"/>
      <c r="AN9" s="66"/>
      <c r="AO9" s="66"/>
      <c r="AP9" s="66"/>
      <c r="AQ9" s="66"/>
      <c r="AR9" s="66"/>
      <c r="AS9" s="66"/>
      <c r="AT9" s="66" t="s">
        <v>18</v>
      </c>
      <c r="AU9" s="66"/>
      <c r="AV9" s="66"/>
      <c r="AW9" s="66"/>
      <c r="AX9" s="66"/>
      <c r="AY9" s="66"/>
      <c r="AZ9" s="66"/>
      <c r="BA9" s="66"/>
      <c r="BB9" s="66" t="s">
        <v>19</v>
      </c>
      <c r="BC9" s="66"/>
      <c r="BD9" s="66"/>
      <c r="BE9" s="66"/>
      <c r="BF9" s="66"/>
      <c r="BG9" s="66"/>
      <c r="BH9" s="66"/>
      <c r="BI9" s="66"/>
      <c r="BJ9" s="3"/>
      <c r="BK9" s="3"/>
      <c r="BL9" s="67" t="s">
        <v>20</v>
      </c>
      <c r="BM9" s="68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9" t="str">
        <f>データ!N6</f>
        <v>-</v>
      </c>
      <c r="C10" s="69"/>
      <c r="D10" s="69"/>
      <c r="E10" s="69"/>
      <c r="F10" s="69"/>
      <c r="G10" s="69"/>
      <c r="H10" s="69"/>
      <c r="I10" s="69" t="str">
        <f>データ!O6</f>
        <v>該当数値なし</v>
      </c>
      <c r="J10" s="69"/>
      <c r="K10" s="69"/>
      <c r="L10" s="69"/>
      <c r="M10" s="69"/>
      <c r="N10" s="69"/>
      <c r="O10" s="69"/>
      <c r="P10" s="69">
        <f>データ!P6</f>
        <v>2.88</v>
      </c>
      <c r="Q10" s="69"/>
      <c r="R10" s="69"/>
      <c r="S10" s="69"/>
      <c r="T10" s="69"/>
      <c r="U10" s="69"/>
      <c r="V10" s="69"/>
      <c r="W10" s="69">
        <f>データ!Q6</f>
        <v>68.63</v>
      </c>
      <c r="X10" s="69"/>
      <c r="Y10" s="69"/>
      <c r="Z10" s="69"/>
      <c r="AA10" s="69"/>
      <c r="AB10" s="69"/>
      <c r="AC10" s="69"/>
      <c r="AD10" s="70">
        <f>データ!R6</f>
        <v>2700</v>
      </c>
      <c r="AE10" s="70"/>
      <c r="AF10" s="70"/>
      <c r="AG10" s="70"/>
      <c r="AH10" s="70"/>
      <c r="AI10" s="70"/>
      <c r="AJ10" s="70"/>
      <c r="AK10" s="2"/>
      <c r="AL10" s="70">
        <f>データ!V6</f>
        <v>920</v>
      </c>
      <c r="AM10" s="70"/>
      <c r="AN10" s="70"/>
      <c r="AO10" s="70"/>
      <c r="AP10" s="70"/>
      <c r="AQ10" s="70"/>
      <c r="AR10" s="70"/>
      <c r="AS10" s="70"/>
      <c r="AT10" s="69">
        <f>データ!W6</f>
        <v>0.68</v>
      </c>
      <c r="AU10" s="69"/>
      <c r="AV10" s="69"/>
      <c r="AW10" s="69"/>
      <c r="AX10" s="69"/>
      <c r="AY10" s="69"/>
      <c r="AZ10" s="69"/>
      <c r="BA10" s="69"/>
      <c r="BB10" s="69">
        <f>データ!X6</f>
        <v>1352.94</v>
      </c>
      <c r="BC10" s="69"/>
      <c r="BD10" s="69"/>
      <c r="BE10" s="69"/>
      <c r="BF10" s="69"/>
      <c r="BG10" s="69"/>
      <c r="BH10" s="69"/>
      <c r="BI10" s="69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121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120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45</v>
      </c>
      <c r="O86" s="26" t="str">
        <f>データ!EO6</f>
        <v>【0.02】</v>
      </c>
    </row>
  </sheetData>
  <sheetProtection algorithmName="SHA-512" hashValue="HBYpV8bCTXKoLJXIw7+ubPXe5tFYD60MWmTPVZWhx7unBCutFusIj8TYcIcMkH/9M3RIDD692l4VF8q8a0ApmA==" saltValue="+55UveY0k1VV9Lfn5aNkY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8" t="s">
        <v>55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56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57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59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60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61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62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63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64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65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66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67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68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69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92118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矢板市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2.88</v>
      </c>
      <c r="Q6" s="34">
        <f t="shared" si="3"/>
        <v>68.63</v>
      </c>
      <c r="R6" s="34">
        <f t="shared" si="3"/>
        <v>2700</v>
      </c>
      <c r="S6" s="34">
        <f t="shared" si="3"/>
        <v>32051</v>
      </c>
      <c r="T6" s="34">
        <f t="shared" si="3"/>
        <v>170.46</v>
      </c>
      <c r="U6" s="34">
        <f t="shared" si="3"/>
        <v>188.03</v>
      </c>
      <c r="V6" s="34">
        <f t="shared" si="3"/>
        <v>920</v>
      </c>
      <c r="W6" s="34">
        <f t="shared" si="3"/>
        <v>0.68</v>
      </c>
      <c r="X6" s="34">
        <f t="shared" si="3"/>
        <v>1352.94</v>
      </c>
      <c r="Y6" s="35">
        <f>IF(Y7="",NA(),Y7)</f>
        <v>102.89</v>
      </c>
      <c r="Z6" s="35">
        <f t="shared" ref="Z6:AH6" si="4">IF(Z7="",NA(),Z7)</f>
        <v>98.51</v>
      </c>
      <c r="AA6" s="35">
        <f t="shared" si="4"/>
        <v>101.33</v>
      </c>
      <c r="AB6" s="35">
        <f t="shared" si="4"/>
        <v>99.29</v>
      </c>
      <c r="AC6" s="35">
        <f t="shared" si="4"/>
        <v>113.88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242.19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103.99</v>
      </c>
      <c r="BR6" s="35">
        <f t="shared" ref="BR6:BZ6" si="8">IF(BR7="",NA(),BR7)</f>
        <v>81.78</v>
      </c>
      <c r="BS6" s="35">
        <f t="shared" si="8"/>
        <v>95.37</v>
      </c>
      <c r="BT6" s="35">
        <f t="shared" si="8"/>
        <v>97.87</v>
      </c>
      <c r="BU6" s="35">
        <f t="shared" si="8"/>
        <v>100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158</v>
      </c>
      <c r="CC6" s="35">
        <f t="shared" ref="CC6:CK6" si="9">IF(CC7="",NA(),CC7)</f>
        <v>200.02</v>
      </c>
      <c r="CD6" s="35">
        <f t="shared" si="9"/>
        <v>170.83</v>
      </c>
      <c r="CE6" s="35">
        <f t="shared" si="9"/>
        <v>164.95</v>
      </c>
      <c r="CF6" s="35">
        <f t="shared" si="9"/>
        <v>162.52000000000001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54.42</v>
      </c>
      <c r="CN6" s="35">
        <f t="shared" ref="CN6:CV6" si="10">IF(CN7="",NA(),CN7)</f>
        <v>55.06</v>
      </c>
      <c r="CO6" s="35">
        <f t="shared" si="10"/>
        <v>56.98</v>
      </c>
      <c r="CP6" s="35">
        <f t="shared" si="10"/>
        <v>52.88</v>
      </c>
      <c r="CQ6" s="35">
        <f t="shared" si="10"/>
        <v>57.87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79.569999999999993</v>
      </c>
      <c r="CY6" s="35">
        <f t="shared" ref="CY6:DG6" si="11">IF(CY7="",NA(),CY7)</f>
        <v>80.37</v>
      </c>
      <c r="CZ6" s="35">
        <f t="shared" si="11"/>
        <v>80.62</v>
      </c>
      <c r="DA6" s="35">
        <f t="shared" si="11"/>
        <v>82.11</v>
      </c>
      <c r="DB6" s="35">
        <f t="shared" si="11"/>
        <v>82.83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92118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2.88</v>
      </c>
      <c r="Q7" s="38">
        <v>68.63</v>
      </c>
      <c r="R7" s="38">
        <v>2700</v>
      </c>
      <c r="S7" s="38">
        <v>32051</v>
      </c>
      <c r="T7" s="38">
        <v>170.46</v>
      </c>
      <c r="U7" s="38">
        <v>188.03</v>
      </c>
      <c r="V7" s="38">
        <v>920</v>
      </c>
      <c r="W7" s="38">
        <v>0.68</v>
      </c>
      <c r="X7" s="38">
        <v>1352.94</v>
      </c>
      <c r="Y7" s="38">
        <v>102.89</v>
      </c>
      <c r="Z7" s="38">
        <v>98.51</v>
      </c>
      <c r="AA7" s="38">
        <v>101.33</v>
      </c>
      <c r="AB7" s="38">
        <v>99.29</v>
      </c>
      <c r="AC7" s="38">
        <v>113.88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242.19</v>
      </c>
      <c r="BG7" s="38">
        <v>0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103.99</v>
      </c>
      <c r="BR7" s="38">
        <v>81.78</v>
      </c>
      <c r="BS7" s="38">
        <v>95.37</v>
      </c>
      <c r="BT7" s="38">
        <v>97.87</v>
      </c>
      <c r="BU7" s="38">
        <v>100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158</v>
      </c>
      <c r="CC7" s="38">
        <v>200.02</v>
      </c>
      <c r="CD7" s="38">
        <v>170.83</v>
      </c>
      <c r="CE7" s="38">
        <v>164.95</v>
      </c>
      <c r="CF7" s="38">
        <v>162.52000000000001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54.42</v>
      </c>
      <c r="CN7" s="38">
        <v>55.06</v>
      </c>
      <c r="CO7" s="38">
        <v>56.98</v>
      </c>
      <c r="CP7" s="38">
        <v>52.88</v>
      </c>
      <c r="CQ7" s="38">
        <v>57.87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79.569999999999993</v>
      </c>
      <c r="CY7" s="38">
        <v>80.37</v>
      </c>
      <c r="CZ7" s="38">
        <v>80.62</v>
      </c>
      <c r="DA7" s="38">
        <v>82.11</v>
      </c>
      <c r="DB7" s="38">
        <v>82.83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狐塚　賢太</cp:lastModifiedBy>
  <cp:lastPrinted>2021-02-16T07:30:12Z</cp:lastPrinted>
  <dcterms:created xsi:type="dcterms:W3CDTF">2020-12-04T03:01:57Z</dcterms:created>
  <dcterms:modified xsi:type="dcterms:W3CDTF">2021-02-20T02:13:44Z</dcterms:modified>
  <cp:category/>
</cp:coreProperties>
</file>