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7f0g4xVSWE3/pSoDYpgfX+2bU3IfPAorWky+r6LK1I+58jPJNgpgwVrrlCV8TCpzFmQMNZhdrcx4SgGgqnLA8g==" workbookSaltValue="XGKSAAFhppntuKopoiSzu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<sst xmlns="http://schemas.openxmlformats.org/spreadsheetml/2006/main" count="228" uniqueCount="115">
  <si>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</si>
  <si>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</si>
  <si>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</si>
  <si>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</si>
  <si>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</si>
  <si>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</si>
  <si>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</si>
  <si>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</si>
  <si>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</si>
  <si>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</si>
  <si>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</si>
  <si>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</si>
  <si>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</si>
  <si>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</si>
  <si>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</si>
  <si>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</si>
  <si>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</si>
  <si>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</si>
  <si>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</si>
  <si>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</si>
  <si>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</si>
  <si>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</si>
  <si>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</si>
  <si>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</si>
  <si>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</si>
  <si>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</si>
  <si>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</si>
  <si>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</si>
  <si>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</si>
  <si>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</si>
  <si>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</si>
  <si>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</si>
  <si>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</si>
  <si>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</si>
  <si>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</si>
  <si>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</si>
  <si>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</si>
  <si>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</si>
  <si>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</si>
  <si>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</si>
  <si>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</si>
  <si>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</si>
  <si>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</si>
  <si>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</si>
  <si>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</si>
  <si>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</si>
  <si>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</si>
  <si>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</si>
  <si>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</si>
  <si>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</si>
  <si>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</si>
  <si>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</si>
  <si>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</si>
  <si>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</si>
  <si>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</si>
  <si>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</si>
  <si>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</si>
  <si>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</si>
  <si>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</si>
  <si>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</si>
  <si>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</si>
  <si>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</si>
  <si>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</si>
  <si>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</si>
  <si>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</si>
  <si>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</si>
  <si>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</si>
  <si>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</si>
  <si>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</si>
  <si>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</si>
  <si>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</si>
  <si>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</si>
  <si>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</si>
  <si>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</si>
  <si>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</si>
  <si>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</si>
  <si>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</si>
  <si>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</si>
  <si>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</si>
  <si>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</si>
  <si>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</si>
  <si>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</si>
  <si>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</si>
  <si>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</si>
  <si>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</si>
  <si>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</si>
  <si>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</si>
  <si>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</si>
  <si>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</si>
  <si>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</si>
  <si>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</si>
  <si>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</si>
  <si>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</si>
  <si>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</si>
  <si>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</si>
  <si>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</si>
  <si>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</si>
  <si>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</si>
  <si>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</si>
  <si>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</si>
  <si>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</si>
  <si>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</si>
  <si>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</si>
  <si>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</si>
  <si>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</si>
  <si>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</si>
  <si>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</si>
  <si>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</si>
  <si>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</si>
  <si>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</si>
  <si>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</si>
  <si>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</si>
  <si>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原価償却率」及び「②管路経年化率」については、いずれも類似団体よりも高い数値を示しており、施設・設備の老朽化が進んでいる。「①有形固定資産原価償却率」は右肩上がりで数値が高くなっており、施設・設備更新の必要性が増している状況である。「②管路経年化率」についても高い数値を示しており、水道普及期に布設した配水管が一斉に更新時期を迎えており、それに対して更新が追い付いていない状況である。「③管路更新率」については、R1年度と比べ高くなっているが、今後も更新費用を施設と管路に配分して実施していくことから管路の老朽化に対して更新ペースが追い付かない状況を示している。</t>
    <rPh sb="216" eb="218">
      <t>ネンド</t>
    </rPh>
    <rPh sb="219" eb="220">
      <t>クラ</t>
    </rPh>
    <rPh sb="221" eb="222">
      <t>タカ</t>
    </rPh>
    <phoneticPr fontId="4"/>
  </si>
  <si>
    <t>現状の経営状況については概ね良好であるが、これは、老朽施設の更新事業を先送りしていることなどを要因として、投資に係る費用が少ないことが影響している。今後、給水人口が減少し給水収益も減少していく見込みであるなかで、投資費用が増加していくことが見込まれる。H30年度に、水道事業基本計画を策定して、経営の健全性・効率性を保つ取組みを行っている。取組の一つとして、令和3年4月に料金改定を実施し、収益の増加につなげた。今後も、水需要の動向を適切に把握したうえで、施設更新計画に基づき更新事業の実施を行っていき、さらなる経営の改善を図っていく必要がある。</t>
    <rPh sb="195" eb="197">
      <t>シュウエキ</t>
    </rPh>
    <rPh sb="198" eb="200">
      <t>ゾウカ</t>
    </rPh>
    <rPh sb="206" eb="208">
      <t>コンゴ</t>
    </rPh>
    <phoneticPr fontId="4"/>
  </si>
  <si>
    <t>「①経常収支比率」及び「⑤料金回収率」については、100%以上を保っており、収支は黒字の状況である。「⑥給水原価」に関しては、2年連続で増加しているが、H29年度と比べると低くなっており近年のピーク時よりも経費の縮減が図られている。また、「②累積欠損金比率」は0%であり、「③流動比率」も100%以上を維持しており、支払能力も有し経営の健全性が保たれているといえる。ただし、「④企業債残高対給水収益比率」については、類似団体と比べて低い状況ではあるが、これは、必要な更新事業を先送りしている側面もあり、今後、施設の老朽化に伴う更新事業に多額の費用が必要となることや給水人口減少に伴う収益減少など数値の悪化が懸念されることから、収益確保については、料金改定を令和3年4月に実施した。また、さらなる経費削減など経営健全化の取組みを継続する必要がある。
また、経営の効率性については、「⑦施設利用率」が類似団体と比較して低い状況である。これは、給水人口の減少に伴う配水量の減少などにより、現在休止中の施設があることが要因となっている。今後の水需要の動向や災害時の供給能力を考慮したうえで、施設の適正規模について検討していく。「⑧有収率」については、老朽管の更新や漏水調査を実施し、有収率の向上を目指して取り組んでいるが、類似団体と比較してかなり低い状況である。老朽管の更新事業については、今後も行っていくものであり、数値の改善に努め、施設の稼働状況を給水収益につなげていくよう努める必要がある。</t>
    <rPh sb="64" eb="65">
      <t>ネン</t>
    </rPh>
    <rPh sb="65" eb="67">
      <t>レンゾク</t>
    </rPh>
    <rPh sb="68" eb="7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</si>
</sst>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0.65</c:v>
                </c:pt>
                <c:pt idx="1">
                  <c:v>1</c:v>
                </c:pt>
                <c:pt idx="2">
                  <c:v>0.59</c:v>
                </c:pt>
                <c:pt idx="3">
                  <c:v>0.56999999999999995</c:v>
                </c:pt>
                <c:pt idx="4">
                  <c:v>1.28</c:v>
                </c:pt>
              </c:numCache>
            </c:numRef>
          </c:val>
          <c:extLst>
            <c:ext xmlns:c16="http://schemas.microsoft.com/office/drawing/2014/chart" uri="{C3380CC4-5D6E-409C-BE32-E72D297353CC}">
              <c16:uniqueId val="{00000000-C8C3-47BC-A2D6-F2D1B22380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C8C3-47BC-A2D6-F2D1B22380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45.73</c:v>
                </c:pt>
                <c:pt idx="1">
                  <c:v>45.82</c:v>
                </c:pt>
                <c:pt idx="2">
                  <c:v>47.53</c:v>
                </c:pt>
                <c:pt idx="3">
                  <c:v>47.51</c:v>
                </c:pt>
                <c:pt idx="4">
                  <c:v>47.01</c:v>
                </c:pt>
              </c:numCache>
            </c:numRef>
          </c:val>
          <c:extLst>
            <c:ext xmlns:c16="http://schemas.microsoft.com/office/drawing/2014/chart" uri="{C3380CC4-5D6E-409C-BE32-E72D297353CC}">
              <c16:uniqueId val="{00000000-B3FF-45F9-8E33-5E05FBE0FE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B3FF-45F9-8E33-5E05FBE0FE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82.69</c:v>
                </c:pt>
                <c:pt idx="1">
                  <c:v>81.61</c:v>
                </c:pt>
                <c:pt idx="2">
                  <c:v>78.760000000000005</c:v>
                </c:pt>
                <c:pt idx="3">
                  <c:v>77.37</c:v>
                </c:pt>
                <c:pt idx="4">
                  <c:v>78.87</c:v>
                </c:pt>
              </c:numCache>
            </c:numRef>
          </c:val>
          <c:extLst>
            <c:ext xmlns:c16="http://schemas.microsoft.com/office/drawing/2014/chart" uri="{C3380CC4-5D6E-409C-BE32-E72D297353CC}">
              <c16:uniqueId val="{00000000-39D5-470A-96A2-6077442F69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39D5-470A-96A2-6077442F69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114.34</c:v>
                </c:pt>
                <c:pt idx="1">
                  <c:v>110.22</c:v>
                </c:pt>
                <c:pt idx="2">
                  <c:v>116.16</c:v>
                </c:pt>
                <c:pt idx="3">
                  <c:v>113.32</c:v>
                </c:pt>
                <c:pt idx="4">
                  <c:v>111.93</c:v>
                </c:pt>
              </c:numCache>
            </c:numRef>
          </c:val>
          <c:extLst>
            <c:ext xmlns:c16="http://schemas.microsoft.com/office/drawing/2014/chart" uri="{C3380CC4-5D6E-409C-BE32-E72D297353CC}">
              <c16:uniqueId val="{00000000-EBB5-4BFC-B360-E141C75ABA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EBB5-4BFC-B360-E141C75ABA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47.43</c:v>
                </c:pt>
                <c:pt idx="1">
                  <c:v>47.97</c:v>
                </c:pt>
                <c:pt idx="2">
                  <c:v>48.66</c:v>
                </c:pt>
                <c:pt idx="3">
                  <c:v>49.56</c:v>
                </c:pt>
                <c:pt idx="4">
                  <c:v>50.22</c:v>
                </c:pt>
              </c:numCache>
            </c:numRef>
          </c:val>
          <c:extLst>
            <c:ext xmlns:c16="http://schemas.microsoft.com/office/drawing/2014/chart" uri="{C3380CC4-5D6E-409C-BE32-E72D297353CC}">
              <c16:uniqueId val="{00000000-6CAA-4F86-B4E0-6B45556090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6CAA-4F86-B4E0-6B45556090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19.72</c:v>
                </c:pt>
                <c:pt idx="1">
                  <c:v>19.239999999999998</c:v>
                </c:pt>
                <c:pt idx="2">
                  <c:v>20.260000000000002</c:v>
                </c:pt>
                <c:pt idx="3">
                  <c:v>21.68</c:v>
                </c:pt>
                <c:pt idx="4">
                  <c:v>22.61</c:v>
                </c:pt>
              </c:numCache>
            </c:numRef>
          </c:val>
          <c:extLst>
            <c:ext xmlns:c16="http://schemas.microsoft.com/office/drawing/2014/chart" uri="{C3380CC4-5D6E-409C-BE32-E72D297353CC}">
              <c16:uniqueId val="{00000000-2D23-4A7D-879D-92499CF684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2D23-4A7D-879D-92499CF684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D2-40C0-A382-C527618024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00D2-40C0-A382-C527618024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206.65</c:v>
                </c:pt>
                <c:pt idx="1">
                  <c:v>214.14</c:v>
                </c:pt>
                <c:pt idx="2">
                  <c:v>332.62</c:v>
                </c:pt>
                <c:pt idx="3">
                  <c:v>325.07</c:v>
                </c:pt>
                <c:pt idx="4">
                  <c:v>289.22000000000003</c:v>
                </c:pt>
              </c:numCache>
            </c:numRef>
          </c:val>
          <c:extLst>
            <c:ext xmlns:c16="http://schemas.microsoft.com/office/drawing/2014/chart" uri="{C3380CC4-5D6E-409C-BE32-E72D297353CC}">
              <c16:uniqueId val="{00000000-8238-44C9-B377-5E80969301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8238-44C9-B377-5E80969301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281.33</c:v>
                </c:pt>
                <c:pt idx="1">
                  <c:v>290.63</c:v>
                </c:pt>
                <c:pt idx="2">
                  <c:v>294.18</c:v>
                </c:pt>
                <c:pt idx="3">
                  <c:v>298.83999999999997</c:v>
                </c:pt>
                <c:pt idx="4">
                  <c:v>306.33</c:v>
                </c:pt>
              </c:numCache>
            </c:numRef>
          </c:val>
          <c:extLst>
            <c:ext xmlns:c16="http://schemas.microsoft.com/office/drawing/2014/chart" uri="{C3380CC4-5D6E-409C-BE32-E72D297353CC}">
              <c16:uniqueId val="{00000000-6DA3-43EB-98E8-30A6DAAEB5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6DA3-43EB-98E8-30A6DAAEB5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111.31</c:v>
                </c:pt>
                <c:pt idx="1">
                  <c:v>106.4</c:v>
                </c:pt>
                <c:pt idx="2">
                  <c:v>112.11</c:v>
                </c:pt>
                <c:pt idx="3">
                  <c:v>109.96</c:v>
                </c:pt>
                <c:pt idx="4">
                  <c:v>108.15</c:v>
                </c:pt>
              </c:numCache>
            </c:numRef>
          </c:val>
          <c:extLst>
            <c:ext xmlns:c16="http://schemas.microsoft.com/office/drawing/2014/chart" uri="{C3380CC4-5D6E-409C-BE32-E72D297353CC}">
              <c16:uniqueId val="{00000000-11BC-4E4B-8D67-1F93A26A25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11BC-4E4B-8D67-1F93A26A25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153.56</c:v>
                </c:pt>
                <c:pt idx="1">
                  <c:v>161.49</c:v>
                </c:pt>
                <c:pt idx="2">
                  <c:v>153.38</c:v>
                </c:pt>
                <c:pt idx="3">
                  <c:v>157.56</c:v>
                </c:pt>
                <c:pt idx="4">
                  <c:v>160.27000000000001</c:v>
                </c:pt>
              </c:numCache>
            </c:numRef>
          </c:val>
          <c:extLst>
            <c:ext xmlns:c16="http://schemas.microsoft.com/office/drawing/2014/chart" uri="{C3380CC4-5D6E-409C-BE32-E72D297353CC}">
              <c16:uniqueId val="{00000000-2D37-4B44-A7E8-2F7207D30D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2D37-4B44-A7E8-2F7207D30D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矢板市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31719</v>
      </c>
      <c r="AM8" s="71"/>
      <c r="AN8" s="71"/>
      <c r="AO8" s="71"/>
      <c r="AP8" s="71"/>
      <c r="AQ8" s="71"/>
      <c r="AR8" s="71"/>
      <c r="AS8" s="71"/>
      <c r="AT8" s="67">
        <f>データ!$S$6</f>
        <v>170.46</v>
      </c>
      <c r="AU8" s="68"/>
      <c r="AV8" s="68"/>
      <c r="AW8" s="68"/>
      <c r="AX8" s="68"/>
      <c r="AY8" s="68"/>
      <c r="AZ8" s="68"/>
      <c r="BA8" s="68"/>
      <c r="BB8" s="70">
        <f>データ!$T$6</f>
        <v>186.08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75.37</v>
      </c>
      <c r="J10" s="68"/>
      <c r="K10" s="68"/>
      <c r="L10" s="68"/>
      <c r="M10" s="68"/>
      <c r="N10" s="68"/>
      <c r="O10" s="69"/>
      <c r="P10" s="70">
        <f>データ!$P$6</f>
        <v>99.46</v>
      </c>
      <c r="Q10" s="70"/>
      <c r="R10" s="70"/>
      <c r="S10" s="70"/>
      <c r="T10" s="70"/>
      <c r="U10" s="70"/>
      <c r="V10" s="70"/>
      <c r="W10" s="71">
        <f>データ!$Q$6</f>
        <v>3190</v>
      </c>
      <c r="X10" s="71"/>
      <c r="Y10" s="71"/>
      <c r="Z10" s="71"/>
      <c r="AA10" s="71"/>
      <c r="AB10" s="71"/>
      <c r="AC10" s="71"/>
      <c r="AD10" s="2"/>
      <c r="AE10" s="2"/>
      <c r="AF10" s="2"/>
      <c r="AG10" s="2"/>
      <c r="AH10" s="4"/>
      <c r="AI10" s="4"/>
      <c r="AJ10" s="4"/>
      <c r="AK10" s="4"/>
      <c r="AL10" s="71">
        <f>データ!$U$6</f>
        <v>31485</v>
      </c>
      <c r="AM10" s="71"/>
      <c r="AN10" s="71"/>
      <c r="AO10" s="71"/>
      <c r="AP10" s="71"/>
      <c r="AQ10" s="71"/>
      <c r="AR10" s="71"/>
      <c r="AS10" s="71"/>
      <c r="AT10" s="67">
        <f>データ!$V$6</f>
        <v>126.9</v>
      </c>
      <c r="AU10" s="68"/>
      <c r="AV10" s="68"/>
      <c r="AW10" s="68"/>
      <c r="AX10" s="68"/>
      <c r="AY10" s="68"/>
      <c r="AZ10" s="68"/>
      <c r="BA10" s="68"/>
      <c r="BB10" s="70">
        <f>データ!$W$6</f>
        <v>248.11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FLo/VWQ8N+5pLnNsXahF2iEJS/O4WXh+Yl5MQQn5Nn/yKtWMBg0B+sYKX342eyjbFbH+qHzjtIkGHzo38pgcA==" saltValue="QruoUEimOD9ysCaV6ZRR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92118</v>
      </c>
      <c r="D6" s="34">
        <f t="shared" si="3"/>
        <v>46</v>
      </c>
      <c r="E6" s="34">
        <f t="shared" si="3"/>
        <v>1</v>
      </c>
      <c r="F6" s="34">
        <f t="shared" si="3"/>
        <v>0</v>
      </c>
      <c r="G6" s="34">
        <f t="shared" si="3"/>
        <v>1</v>
      </c>
      <c r="H6" s="34" t="str">
        <f t="shared" si="3"/>
        <v>栃木県　矢板市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75.37</v>
      </c>
      <c r="P6" s="35">
        <f t="shared" si="3"/>
        <v>99.46</v>
      </c>
      <c r="Q6" s="35">
        <f t="shared" si="3"/>
        <v>3190</v>
      </c>
      <c r="R6" s="35">
        <f t="shared" si="3"/>
        <v>31719</v>
      </c>
      <c r="S6" s="35">
        <f t="shared" si="3"/>
        <v>170.46</v>
      </c>
      <c r="T6" s="35">
        <f t="shared" si="3"/>
        <v>186.08</v>
      </c>
      <c r="U6" s="35">
        <f t="shared" si="3"/>
        <v>31485</v>
      </c>
      <c r="V6" s="35">
        <f t="shared" si="3"/>
        <v>126.9</v>
      </c>
      <c r="W6" s="35">
        <f t="shared" si="3"/>
        <v>248.11</v>
      </c>
      <c r="X6" s="36">
        <f>IF(X7="",NA(),X7)</f>
        <v>114.34</v>
      </c>
      <c r="Y6" s="36">
        <f t="shared" ref="Y6:AG6" si="4">IF(Y7="",NA(),Y7)</f>
        <v>110.22</v>
      </c>
      <c r="Z6" s="36">
        <f t="shared" si="4"/>
        <v>116.16</v>
      </c>
      <c r="AA6" s="36">
        <f t="shared" si="4"/>
        <v>113.32</v>
      </c>
      <c r="AB6" s="36">
        <f t="shared" si="4"/>
        <v>111.93</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206.65</v>
      </c>
      <c r="AU6" s="36">
        <f t="shared" ref="AU6:BC6" si="6">IF(AU7="",NA(),AU7)</f>
        <v>214.14</v>
      </c>
      <c r="AV6" s="36">
        <f t="shared" si="6"/>
        <v>332.62</v>
      </c>
      <c r="AW6" s="36">
        <f t="shared" si="6"/>
        <v>325.07</v>
      </c>
      <c r="AX6" s="36">
        <f t="shared" si="6"/>
        <v>289.22000000000003</v>
      </c>
      <c r="AY6" s="36">
        <f t="shared" si="6"/>
        <v>377.63</v>
      </c>
      <c r="AZ6" s="36">
        <f t="shared" si="6"/>
        <v>357.34</v>
      </c>
      <c r="BA6" s="36">
        <f t="shared" si="6"/>
        <v>366.03</v>
      </c>
      <c r="BB6" s="36">
        <f t="shared" si="6"/>
        <v>365.18</v>
      </c>
      <c r="BC6" s="36">
        <f t="shared" si="6"/>
        <v>327.77</v>
      </c>
      <c r="BD6" s="35" t="str">
        <f>IF(BD7="","",IF(BD7="-","【-】","【"&amp;SUBSTITUTE(TEXT(BD7,"#,##0.00"),"-","△")&amp;"】"))</f>
        <v>【260.31】</v>
      </c>
      <c r="BE6" s="36">
        <f>IF(BE7="",NA(),BE7)</f>
        <v>281.33</v>
      </c>
      <c r="BF6" s="36">
        <f t="shared" ref="BF6:BN6" si="7">IF(BF7="",NA(),BF7)</f>
        <v>290.63</v>
      </c>
      <c r="BG6" s="36">
        <f t="shared" si="7"/>
        <v>294.18</v>
      </c>
      <c r="BH6" s="36">
        <f t="shared" si="7"/>
        <v>298.83999999999997</v>
      </c>
      <c r="BI6" s="36">
        <f t="shared" si="7"/>
        <v>306.33</v>
      </c>
      <c r="BJ6" s="36">
        <f t="shared" si="7"/>
        <v>364.71</v>
      </c>
      <c r="BK6" s="36">
        <f t="shared" si="7"/>
        <v>373.69</v>
      </c>
      <c r="BL6" s="36">
        <f t="shared" si="7"/>
        <v>370.12</v>
      </c>
      <c r="BM6" s="36">
        <f t="shared" si="7"/>
        <v>371.65</v>
      </c>
      <c r="BN6" s="36">
        <f t="shared" si="7"/>
        <v>397.1</v>
      </c>
      <c r="BO6" s="35" t="str">
        <f>IF(BO7="","",IF(BO7="-","【-】","【"&amp;SUBSTITUTE(TEXT(BO7,"#,##0.00"),"-","△")&amp;"】"))</f>
        <v>【275.67】</v>
      </c>
      <c r="BP6" s="36">
        <f>IF(BP7="",NA(),BP7)</f>
        <v>111.31</v>
      </c>
      <c r="BQ6" s="36">
        <f t="shared" ref="BQ6:BY6" si="8">IF(BQ7="",NA(),BQ7)</f>
        <v>106.4</v>
      </c>
      <c r="BR6" s="36">
        <f t="shared" si="8"/>
        <v>112.11</v>
      </c>
      <c r="BS6" s="36">
        <f t="shared" si="8"/>
        <v>109.96</v>
      </c>
      <c r="BT6" s="36">
        <f t="shared" si="8"/>
        <v>108.15</v>
      </c>
      <c r="BU6" s="36">
        <f t="shared" si="8"/>
        <v>100.65</v>
      </c>
      <c r="BV6" s="36">
        <f t="shared" si="8"/>
        <v>99.87</v>
      </c>
      <c r="BW6" s="36">
        <f t="shared" si="8"/>
        <v>100.42</v>
      </c>
      <c r="BX6" s="36">
        <f t="shared" si="8"/>
        <v>98.77</v>
      </c>
      <c r="BY6" s="36">
        <f t="shared" si="8"/>
        <v>95.79</v>
      </c>
      <c r="BZ6" s="35" t="str">
        <f>IF(BZ7="","",IF(BZ7="-","【-】","【"&amp;SUBSTITUTE(TEXT(BZ7,"#,##0.00"),"-","△")&amp;"】"))</f>
        <v>【100.05】</v>
      </c>
      <c r="CA6" s="36">
        <f>IF(CA7="",NA(),CA7)</f>
        <v>153.56</v>
      </c>
      <c r="CB6" s="36">
        <f t="shared" ref="CB6:CJ6" si="9">IF(CB7="",NA(),CB7)</f>
        <v>161.49</v>
      </c>
      <c r="CC6" s="36">
        <f t="shared" si="9"/>
        <v>153.38</v>
      </c>
      <c r="CD6" s="36">
        <f t="shared" si="9"/>
        <v>157.56</v>
      </c>
      <c r="CE6" s="36">
        <f t="shared" si="9"/>
        <v>160.27000000000001</v>
      </c>
      <c r="CF6" s="36">
        <f t="shared" si="9"/>
        <v>170.19</v>
      </c>
      <c r="CG6" s="36">
        <f t="shared" si="9"/>
        <v>171.81</v>
      </c>
      <c r="CH6" s="36">
        <f t="shared" si="9"/>
        <v>171.67</v>
      </c>
      <c r="CI6" s="36">
        <f t="shared" si="9"/>
        <v>173.67</v>
      </c>
      <c r="CJ6" s="36">
        <f t="shared" si="9"/>
        <v>171.13</v>
      </c>
      <c r="CK6" s="35" t="str">
        <f>IF(CK7="","",IF(CK7="-","【-】","【"&amp;SUBSTITUTE(TEXT(CK7,"#,##0.00"),"-","△")&amp;"】"))</f>
        <v>【166.40】</v>
      </c>
      <c r="CL6" s="36">
        <f>IF(CL7="",NA(),CL7)</f>
        <v>45.73</v>
      </c>
      <c r="CM6" s="36">
        <f t="shared" ref="CM6:CU6" si="10">IF(CM7="",NA(),CM7)</f>
        <v>45.82</v>
      </c>
      <c r="CN6" s="36">
        <f t="shared" si="10"/>
        <v>47.53</v>
      </c>
      <c r="CO6" s="36">
        <f t="shared" si="10"/>
        <v>47.51</v>
      </c>
      <c r="CP6" s="36">
        <f t="shared" si="10"/>
        <v>47.01</v>
      </c>
      <c r="CQ6" s="36">
        <f t="shared" si="10"/>
        <v>59.01</v>
      </c>
      <c r="CR6" s="36">
        <f t="shared" si="10"/>
        <v>60.03</v>
      </c>
      <c r="CS6" s="36">
        <f t="shared" si="10"/>
        <v>59.74</v>
      </c>
      <c r="CT6" s="36">
        <f t="shared" si="10"/>
        <v>59.67</v>
      </c>
      <c r="CU6" s="36">
        <f t="shared" si="10"/>
        <v>60.12</v>
      </c>
      <c r="CV6" s="35" t="str">
        <f>IF(CV7="","",IF(CV7="-","【-】","【"&amp;SUBSTITUTE(TEXT(CV7,"#,##0.00"),"-","△")&amp;"】"))</f>
        <v>【60.69】</v>
      </c>
      <c r="CW6" s="36">
        <f>IF(CW7="",NA(),CW7)</f>
        <v>82.69</v>
      </c>
      <c r="CX6" s="36">
        <f t="shared" ref="CX6:DF6" si="11">IF(CX7="",NA(),CX7)</f>
        <v>81.61</v>
      </c>
      <c r="CY6" s="36">
        <f t="shared" si="11"/>
        <v>78.760000000000005</v>
      </c>
      <c r="CZ6" s="36">
        <f t="shared" si="11"/>
        <v>77.37</v>
      </c>
      <c r="DA6" s="36">
        <f t="shared" si="11"/>
        <v>78.87</v>
      </c>
      <c r="DB6" s="36">
        <f t="shared" si="11"/>
        <v>85.37</v>
      </c>
      <c r="DC6" s="36">
        <f t="shared" si="11"/>
        <v>84.81</v>
      </c>
      <c r="DD6" s="36">
        <f t="shared" si="11"/>
        <v>84.8</v>
      </c>
      <c r="DE6" s="36">
        <f t="shared" si="11"/>
        <v>84.6</v>
      </c>
      <c r="DF6" s="36">
        <f t="shared" si="11"/>
        <v>84.24</v>
      </c>
      <c r="DG6" s="35" t="str">
        <f>IF(DG7="","",IF(DG7="-","【-】","【"&amp;SUBSTITUTE(TEXT(DG7,"#,##0.00"),"-","△")&amp;"】"))</f>
        <v>【89.82】</v>
      </c>
      <c r="DH6" s="36">
        <f>IF(DH7="",NA(),DH7)</f>
        <v>47.43</v>
      </c>
      <c r="DI6" s="36">
        <f t="shared" ref="DI6:DQ6" si="12">IF(DI7="",NA(),DI7)</f>
        <v>47.97</v>
      </c>
      <c r="DJ6" s="36">
        <f t="shared" si="12"/>
        <v>48.66</v>
      </c>
      <c r="DK6" s="36">
        <f t="shared" si="12"/>
        <v>49.56</v>
      </c>
      <c r="DL6" s="36">
        <f t="shared" si="12"/>
        <v>50.22</v>
      </c>
      <c r="DM6" s="36">
        <f t="shared" si="12"/>
        <v>46.9</v>
      </c>
      <c r="DN6" s="36">
        <f t="shared" si="12"/>
        <v>47.28</v>
      </c>
      <c r="DO6" s="36">
        <f t="shared" si="12"/>
        <v>47.66</v>
      </c>
      <c r="DP6" s="36">
        <f t="shared" si="12"/>
        <v>48.17</v>
      </c>
      <c r="DQ6" s="36">
        <f t="shared" si="12"/>
        <v>48.83</v>
      </c>
      <c r="DR6" s="35" t="str">
        <f>IF(DR7="","",IF(DR7="-","【-】","【"&amp;SUBSTITUTE(TEXT(DR7,"#,##0.00"),"-","△")&amp;"】"))</f>
        <v>【50.19】</v>
      </c>
      <c r="DS6" s="36">
        <f>IF(DS7="",NA(),DS7)</f>
        <v>19.72</v>
      </c>
      <c r="DT6" s="36">
        <f t="shared" ref="DT6:EB6" si="13">IF(DT7="",NA(),DT7)</f>
        <v>19.239999999999998</v>
      </c>
      <c r="DU6" s="36">
        <f t="shared" si="13"/>
        <v>20.260000000000002</v>
      </c>
      <c r="DV6" s="36">
        <f t="shared" si="13"/>
        <v>21.68</v>
      </c>
      <c r="DW6" s="36">
        <f t="shared" si="13"/>
        <v>22.61</v>
      </c>
      <c r="DX6" s="36">
        <f t="shared" si="13"/>
        <v>12.03</v>
      </c>
      <c r="DY6" s="36">
        <f t="shared" si="13"/>
        <v>12.19</v>
      </c>
      <c r="DZ6" s="36">
        <f t="shared" si="13"/>
        <v>15.1</v>
      </c>
      <c r="EA6" s="36">
        <f t="shared" si="13"/>
        <v>17.12</v>
      </c>
      <c r="EB6" s="36">
        <f t="shared" si="13"/>
        <v>18.18</v>
      </c>
      <c r="EC6" s="35" t="str">
        <f>IF(EC7="","",IF(EC7="-","【-】","【"&amp;SUBSTITUTE(TEXT(EC7,"#,##0.00"),"-","△")&amp;"】"))</f>
        <v>【20.63】</v>
      </c>
      <c r="ED6" s="36">
        <f>IF(ED7="",NA(),ED7)</f>
        <v>0.65</v>
      </c>
      <c r="EE6" s="36">
        <f t="shared" ref="EE6:EM6" si="14">IF(EE7="",NA(),EE7)</f>
        <v>1</v>
      </c>
      <c r="EF6" s="36">
        <f t="shared" si="14"/>
        <v>0.59</v>
      </c>
      <c r="EG6" s="36">
        <f t="shared" si="14"/>
        <v>0.56999999999999995</v>
      </c>
      <c r="EH6" s="36">
        <f t="shared" si="14"/>
        <v>1.28</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92118</v>
      </c>
      <c r="D7" s="38">
        <v>46</v>
      </c>
      <c r="E7" s="38">
        <v>1</v>
      </c>
      <c r="F7" s="38">
        <v>0</v>
      </c>
      <c r="G7" s="38">
        <v>1</v>
      </c>
      <c r="H7" s="38" t="s">
        <v>93</v>
      </c>
      <c r="I7" s="38" t="s">
        <v>94</v>
      </c>
      <c r="J7" s="38" t="s">
        <v>95</v>
      </c>
      <c r="K7" s="38" t="s">
        <v>96</v>
      </c>
      <c r="L7" s="38" t="s">
        <v>97</v>
      </c>
      <c r="M7" s="38" t="s">
        <v>98</v>
      </c>
      <c r="N7" s="39" t="s">
        <v>99</v>
      </c>
      <c r="O7" s="39">
        <v>75.37</v>
      </c>
      <c r="P7" s="39">
        <v>99.46</v>
      </c>
      <c r="Q7" s="39">
        <v>3190</v>
      </c>
      <c r="R7" s="39">
        <v>31719</v>
      </c>
      <c r="S7" s="39">
        <v>170.46</v>
      </c>
      <c r="T7" s="39">
        <v>186.08</v>
      </c>
      <c r="U7" s="39">
        <v>31485</v>
      </c>
      <c r="V7" s="39">
        <v>126.9</v>
      </c>
      <c r="W7" s="39">
        <v>248.11</v>
      </c>
      <c r="X7" s="39">
        <v>114.34</v>
      </c>
      <c r="Y7" s="39">
        <v>110.22</v>
      </c>
      <c r="Z7" s="39">
        <v>116.16</v>
      </c>
      <c r="AA7" s="39">
        <v>113.32</v>
      </c>
      <c r="AB7" s="39">
        <v>111.93</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206.65</v>
      </c>
      <c r="AU7" s="39">
        <v>214.14</v>
      </c>
      <c r="AV7" s="39">
        <v>332.62</v>
      </c>
      <c r="AW7" s="39">
        <v>325.07</v>
      </c>
      <c r="AX7" s="39">
        <v>289.22000000000003</v>
      </c>
      <c r="AY7" s="39">
        <v>377.63</v>
      </c>
      <c r="AZ7" s="39">
        <v>357.34</v>
      </c>
      <c r="BA7" s="39">
        <v>366.03</v>
      </c>
      <c r="BB7" s="39">
        <v>365.18</v>
      </c>
      <c r="BC7" s="39">
        <v>327.77</v>
      </c>
      <c r="BD7" s="39">
        <v>260.31</v>
      </c>
      <c r="BE7" s="39">
        <v>281.33</v>
      </c>
      <c r="BF7" s="39">
        <v>290.63</v>
      </c>
      <c r="BG7" s="39">
        <v>294.18</v>
      </c>
      <c r="BH7" s="39">
        <v>298.83999999999997</v>
      </c>
      <c r="BI7" s="39">
        <v>306.33</v>
      </c>
      <c r="BJ7" s="39">
        <v>364.71</v>
      </c>
      <c r="BK7" s="39">
        <v>373.69</v>
      </c>
      <c r="BL7" s="39">
        <v>370.12</v>
      </c>
      <c r="BM7" s="39">
        <v>371.65</v>
      </c>
      <c r="BN7" s="39">
        <v>397.1</v>
      </c>
      <c r="BO7" s="39">
        <v>275.67</v>
      </c>
      <c r="BP7" s="39">
        <v>111.31</v>
      </c>
      <c r="BQ7" s="39">
        <v>106.4</v>
      </c>
      <c r="BR7" s="39">
        <v>112.11</v>
      </c>
      <c r="BS7" s="39">
        <v>109.96</v>
      </c>
      <c r="BT7" s="39">
        <v>108.15</v>
      </c>
      <c r="BU7" s="39">
        <v>100.65</v>
      </c>
      <c r="BV7" s="39">
        <v>99.87</v>
      </c>
      <c r="BW7" s="39">
        <v>100.42</v>
      </c>
      <c r="BX7" s="39">
        <v>98.77</v>
      </c>
      <c r="BY7" s="39">
        <v>95.79</v>
      </c>
      <c r="BZ7" s="39">
        <v>100.05</v>
      </c>
      <c r="CA7" s="39">
        <v>153.56</v>
      </c>
      <c r="CB7" s="39">
        <v>161.49</v>
      </c>
      <c r="CC7" s="39">
        <v>153.38</v>
      </c>
      <c r="CD7" s="39">
        <v>157.56</v>
      </c>
      <c r="CE7" s="39">
        <v>160.27000000000001</v>
      </c>
      <c r="CF7" s="39">
        <v>170.19</v>
      </c>
      <c r="CG7" s="39">
        <v>171.81</v>
      </c>
      <c r="CH7" s="39">
        <v>171.67</v>
      </c>
      <c r="CI7" s="39">
        <v>173.67</v>
      </c>
      <c r="CJ7" s="39">
        <v>171.13</v>
      </c>
      <c r="CK7" s="39">
        <v>166.4</v>
      </c>
      <c r="CL7" s="39">
        <v>45.73</v>
      </c>
      <c r="CM7" s="39">
        <v>45.82</v>
      </c>
      <c r="CN7" s="39">
        <v>47.53</v>
      </c>
      <c r="CO7" s="39">
        <v>47.51</v>
      </c>
      <c r="CP7" s="39">
        <v>47.01</v>
      </c>
      <c r="CQ7" s="39">
        <v>59.01</v>
      </c>
      <c r="CR7" s="39">
        <v>60.03</v>
      </c>
      <c r="CS7" s="39">
        <v>59.74</v>
      </c>
      <c r="CT7" s="39">
        <v>59.67</v>
      </c>
      <c r="CU7" s="39">
        <v>60.12</v>
      </c>
      <c r="CV7" s="39">
        <v>60.69</v>
      </c>
      <c r="CW7" s="39">
        <v>82.69</v>
      </c>
      <c r="CX7" s="39">
        <v>81.61</v>
      </c>
      <c r="CY7" s="39">
        <v>78.760000000000005</v>
      </c>
      <c r="CZ7" s="39">
        <v>77.37</v>
      </c>
      <c r="DA7" s="39">
        <v>78.87</v>
      </c>
      <c r="DB7" s="39">
        <v>85.37</v>
      </c>
      <c r="DC7" s="39">
        <v>84.81</v>
      </c>
      <c r="DD7" s="39">
        <v>84.8</v>
      </c>
      <c r="DE7" s="39">
        <v>84.6</v>
      </c>
      <c r="DF7" s="39">
        <v>84.24</v>
      </c>
      <c r="DG7" s="39">
        <v>89.82</v>
      </c>
      <c r="DH7" s="39">
        <v>47.43</v>
      </c>
      <c r="DI7" s="39">
        <v>47.97</v>
      </c>
      <c r="DJ7" s="39">
        <v>48.66</v>
      </c>
      <c r="DK7" s="39">
        <v>49.56</v>
      </c>
      <c r="DL7" s="39">
        <v>50.22</v>
      </c>
      <c r="DM7" s="39">
        <v>46.9</v>
      </c>
      <c r="DN7" s="39">
        <v>47.28</v>
      </c>
      <c r="DO7" s="39">
        <v>47.66</v>
      </c>
      <c r="DP7" s="39">
        <v>48.17</v>
      </c>
      <c r="DQ7" s="39">
        <v>48.83</v>
      </c>
      <c r="DR7" s="39">
        <v>50.19</v>
      </c>
      <c r="DS7" s="39">
        <v>19.72</v>
      </c>
      <c r="DT7" s="39">
        <v>19.239999999999998</v>
      </c>
      <c r="DU7" s="39">
        <v>20.260000000000002</v>
      </c>
      <c r="DV7" s="39">
        <v>21.68</v>
      </c>
      <c r="DW7" s="39">
        <v>22.61</v>
      </c>
      <c r="DX7" s="39">
        <v>12.03</v>
      </c>
      <c r="DY7" s="39">
        <v>12.19</v>
      </c>
      <c r="DZ7" s="39">
        <v>15.1</v>
      </c>
      <c r="EA7" s="39">
        <v>17.12</v>
      </c>
      <c r="EB7" s="39">
        <v>18.18</v>
      </c>
      <c r="EC7" s="39">
        <v>20.63</v>
      </c>
      <c r="ED7" s="39">
        <v>0.65</v>
      </c>
      <c r="EE7" s="39">
        <v>1</v>
      </c>
      <c r="EF7" s="39">
        <v>0.59</v>
      </c>
      <c r="EG7" s="39">
        <v>0.56999999999999995</v>
      </c>
      <c r="EH7" s="39">
        <v>1.28</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2022-01-13T23:49:35Z</cp:lastPrinted>
  <dcterms:created xsi:type="dcterms:W3CDTF">2021-12-03T06:45:41Z</dcterms:created>
  <dcterms:modified xsi:type="dcterms:W3CDTF">2022-02-22T08:50:24Z</dcterms:modified>
  <cp:category/>
</cp:coreProperties>
</file>