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1 上水道\"/>
    </mc:Choice>
  </mc:AlternateContent>
  <xr:revisionPtr revIDLastSave="0" documentId="13_ncr:1_{55C0FB77-6985-45DA-9AC4-813AD1B571F9}" xr6:coauthVersionLast="47" xr6:coauthVersionMax="47" xr10:uidLastSave="{00000000-0000-0000-0000-000000000000}"/>
  <workbookProtection workbookAlgorithmName="SHA-512" workbookHashValue="1hv6Hk8oixgT3fRGpZZoJZ1qSQESTQ35Fu6sTxtEPk7EBKP85vjLOPoQiwp3DehyRLFaWXmBeytsVaY3DRU24A==" workbookSaltValue="fVIsbQL1AWPhMZTggcI9Zw==" workbookSpinCount="100000" lockStructure="1"/>
  <bookViews>
    <workbookView xWindow="45" yWindow="-163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BB8" i="4" s="1"/>
  <c r="S6" i="5"/>
  <c r="R6" i="5"/>
  <c r="Q6" i="5"/>
  <c r="W10" i="4" s="1"/>
  <c r="P6" i="5"/>
  <c r="O6" i="5"/>
  <c r="N6" i="5"/>
  <c r="M6" i="5"/>
  <c r="AD8" i="4" s="1"/>
  <c r="L6" i="5"/>
  <c r="W8" i="4" s="1"/>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G85" i="4"/>
  <c r="BB10" i="4"/>
  <c r="AT10" i="4"/>
  <c r="P10" i="4"/>
  <c r="I10" i="4"/>
  <c r="B10" i="4"/>
  <c r="AT8" i="4"/>
  <c r="AL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<sst xmlns="http://schemas.openxmlformats.org/spreadsheetml/2006/main" count="228" uniqueCount="113">
  <si>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</si>
  <si>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</si>
  <si>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</si>
  <si>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</si>
  <si>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</si>
  <si>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</si>
  <si>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</si>
  <si>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</si>
  <si>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</si>
  <si>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</si>
  <si>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</si>
  <si>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</si>
  <si>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</si>
  <si>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</si>
  <si>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</si>
  <si>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</si>
  <si>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</si>
  <si>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</si>
  <si>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</si>
  <si>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</si>
  <si>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</si>
  <si>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</si>
  <si>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</si>
  <si>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</si>
  <si>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</si>
  <si>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</si>
  <si>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</si>
  <si>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</si>
  <si>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</si>
  <si>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</si>
  <si>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</si>
  <si>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</si>
  <si>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</si>
  <si>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</si>
  <si>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</si>
  <si>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</si>
  <si>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</si>
  <si>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</si>
  <si>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</si>
  <si>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</si>
  <si>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</si>
  <si>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</si>
  <si>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</si>
  <si>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</si>
  <si>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</si>
  <si>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</si>
  <si>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</si>
  <si>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</si>
  <si>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</si>
  <si>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</si>
  <si>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</si>
  <si>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</si>
  <si>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</si>
  <si>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</si>
  <si>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</si>
  <si>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</si>
  <si>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</si>
  <si>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</si>
  <si>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</si>
  <si>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</si>
  <si>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</si>
  <si>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</si>
  <si>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</si>
  <si>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</si>
  <si>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</si>
  <si>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</si>
  <si>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</si>
  <si>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</si>
  <si>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</si>
  <si>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</si>
  <si>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</si>
  <si>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</si>
  <si>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</si>
  <si>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</si>
  <si>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</si>
  <si>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</si>
  <si>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</si>
  <si>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</si>
  <si>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</si>
  <si>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</si>
  <si>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</si>
  <si>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</si>
  <si>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</si>
  <si>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</si>
  <si>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</si>
  <si>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</si>
  <si>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</si>
  <si>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</si>
  <si>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</si>
  <si>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</si>
  <si>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</si>
  <si>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</si>
  <si>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</si>
  <si>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矢板市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</si>
  <si>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</si>
  <si>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</si>
  <si>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</si>
  <si>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</si>
  <si>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</si>
  <si>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</si>
  <si>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</si>
  <si>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</si>
  <si>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</si>
  <si>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</si>
  <si>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</si>
  <si>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</si>
  <si>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</si>
  <si>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</si>
  <si>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</si>
  <si>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</si>
  <si>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①有形固定資産減価償却率」及び「②管路経年化率」については、いずれも類似団体よりも高い数値を示しており、施設・設備の老朽化が進んでいる。「①有形固定資産減価償却率」は右肩上がりで数値が高くなっており、施設・設備更新の必要性が増している状況である。「②管路経年化率」についても高い数値を示しており、水道普及期に布設した配水管が一斉に更新時期を迎えており、それに対して更新が追い付いていない状況である。「③管路更新率」については、低い数値を示しているが、今後も更新費用を施設と管路に配分して実施していくことから管路の老朽化に対して更新ペースが追い付かない状況を示している。</t>
    <rPh sb="9" eb="10">
      <t>ゲン</t>
    </rPh>
    <rPh sb="78" eb="79">
      <t>ゲン</t>
    </rPh>
    <rPh sb="215" eb="216">
      <t>ヒク</t>
    </rPh>
    <rPh sb="217" eb="219">
      <t>スウチ</t>
    </rPh>
    <rPh sb="220" eb="221">
      <t>シメ</t>
    </rPh>
    <phoneticPr fontId="4"/>
  </si>
  <si>
    <t>　現状の経営状況については概ね良好であるが、これは、老朽施設の更新事業を先送りしていることなどを要因として、投資に係る費用が少ないことが影響している。今後、給水人口が減少し給水収益も減少していく見込みであるなかで、投資費用が増加していくことが見込まれる。平成30年度に、水道事業基本計画を策定して、経営の健全性・効率性を保つ取組を行っている。取組の一つとして、令和3年4月に料金改定を実施し収益の増加につなげた。なお、令和5年度に事業の進捗状況について点検及び評価を行い計画の見直しを図った。今後は、給水区域のブロック化による適正水圧の確保、老朽管更新、漏水調査の実施により有収率の向上を図るとともに、施設の耐震化、設備投資については、水の需要の動向と水道事業計画に基づき、財政状況を見極めながら適正に実施し、さらなる経営の改善を図っていく必要がある。</t>
    <rPh sb="127" eb="129">
      <t>ヘイセイ</t>
    </rPh>
    <rPh sb="180" eb="182">
      <t>レイワ</t>
    </rPh>
    <rPh sb="213" eb="214">
      <t>ド</t>
    </rPh>
    <rPh sb="215" eb="217">
      <t>ジギョウ</t>
    </rPh>
    <rPh sb="218" eb="222">
      <t>シンチョクジョウキョウ</t>
    </rPh>
    <rPh sb="226" eb="228">
      <t>テンケン</t>
    </rPh>
    <rPh sb="228" eb="229">
      <t>オヨ</t>
    </rPh>
    <rPh sb="230" eb="232">
      <t>ヒョウカ</t>
    </rPh>
    <rPh sb="233" eb="234">
      <t>オコナ</t>
    </rPh>
    <rPh sb="235" eb="237">
      <t>ケイカク</t>
    </rPh>
    <rPh sb="238" eb="240">
      <t>ミナオ</t>
    </rPh>
    <rPh sb="242" eb="243">
      <t>ハカ</t>
    </rPh>
    <rPh sb="246" eb="248">
      <t>コンゴ</t>
    </rPh>
    <rPh sb="250" eb="252">
      <t>キュウスイ</t>
    </rPh>
    <rPh sb="252" eb="254">
      <t>クイキ</t>
    </rPh>
    <rPh sb="259" eb="260">
      <t>カ</t>
    </rPh>
    <rPh sb="263" eb="265">
      <t>テキセイ</t>
    </rPh>
    <rPh sb="265" eb="267">
      <t>スイアツ</t>
    </rPh>
    <rPh sb="268" eb="270">
      <t>カクホ</t>
    </rPh>
    <rPh sb="271" eb="274">
      <t>ロウキュウカン</t>
    </rPh>
    <rPh sb="274" eb="276">
      <t>コウシン</t>
    </rPh>
    <rPh sb="277" eb="279">
      <t>ロウスイ</t>
    </rPh>
    <rPh sb="279" eb="281">
      <t>チョウサ</t>
    </rPh>
    <rPh sb="282" eb="284">
      <t>ジッシ</t>
    </rPh>
    <rPh sb="287" eb="290">
      <t>ユウシュウリツ</t>
    </rPh>
    <rPh sb="291" eb="293">
      <t>コウジョウ</t>
    </rPh>
    <rPh sb="294" eb="295">
      <t>ハカ</t>
    </rPh>
    <rPh sb="301" eb="303">
      <t>シセツ</t>
    </rPh>
    <rPh sb="304" eb="307">
      <t>タイシンカ</t>
    </rPh>
    <rPh sb="308" eb="310">
      <t>セツビ</t>
    </rPh>
    <rPh sb="310" eb="312">
      <t>トウシ</t>
    </rPh>
    <rPh sb="318" eb="319">
      <t>ミズ</t>
    </rPh>
    <rPh sb="320" eb="322">
      <t>ジュヨウ</t>
    </rPh>
    <rPh sb="323" eb="325">
      <t>ドウコウ</t>
    </rPh>
    <rPh sb="326" eb="328">
      <t>スイドウ</t>
    </rPh>
    <rPh sb="328" eb="330">
      <t>ジギョウ</t>
    </rPh>
    <rPh sb="330" eb="332">
      <t>ケイカク</t>
    </rPh>
    <rPh sb="333" eb="334">
      <t>モト</t>
    </rPh>
    <rPh sb="337" eb="339">
      <t>ザイセイ</t>
    </rPh>
    <rPh sb="339" eb="341">
      <t>ジョウキョウ</t>
    </rPh>
    <rPh sb="342" eb="344">
      <t>ミキワ</t>
    </rPh>
    <rPh sb="348" eb="350">
      <t>テキセイ</t>
    </rPh>
    <rPh sb="351" eb="353">
      <t>ジッシ</t>
    </rPh>
    <rPh sb="359" eb="361">
      <t>ケイエイ</t>
    </rPh>
    <rPh sb="362" eb="364">
      <t>カイゼン</t>
    </rPh>
    <rPh sb="365" eb="366">
      <t>ハカ</t>
    </rPh>
    <rPh sb="370" eb="372">
      <t>ヒツヨウ</t>
    </rPh>
    <phoneticPr fontId="4"/>
  </si>
  <si>
    <r>
      <t>　「①経常収支比率」及び「⑤料金回収率」については100％以上を保っており、収支は黒字の状況である。「⑥給水原価」に関しては、直近5年で最も高い</t>
    </r>
    <r>
      <rPr>
        <sz val="11"/>
        <rFont val="ＭＳ ゴシック"/>
        <family val="3"/>
        <charset val="128"/>
      </rPr>
      <t>状況となり</t>
    </r>
    <r>
      <rPr>
        <sz val="11"/>
        <color theme="1"/>
        <rFont val="ＭＳ ゴシック"/>
        <family val="3"/>
        <charset val="128"/>
      </rPr>
      <t>、より一層の経費の削減を図る必要がある。また、「②累積欠損金比率」は0%であり、「③流動比率」も100%以上を維持しており、支払能力も有し経営の健全性が保たれているといえる。ただし、「④企業債残高対給水収益比率」については、類似団体と比べて低い状況ではあるが、これは、必要な更新事業を先送りしている側面もあり、さらなる経費削減など経営健全化の取組を継続する必要がある。
　また、経営の効率性については、「⑦施設利用率」が類似団体と比較して低い状況である。これは、給水人口の減少に伴う配水量の減少などにより、現在休止中の施設があることが要因となっている。今後の水需要の動向や災害時の供給能力を考慮したうえで、施設の適正規模について検討していく。「⑧有収率」については、老朽管の更新や漏水調査を実施し、有収率の向上を目指して取り組んでいるが、類似団体と比較してかなり低い状況である。老朽管の更新事業については、今後も行っていくものであり、数値の改善に努め、施設の稼働状況を給水収益につなげていくよう努める必要がある。</t>
    </r>
    <rPh sb="29" eb="31">
      <t>イジョウ</t>
    </rPh>
    <rPh sb="32" eb="33">
      <t>タモ</t>
    </rPh>
    <rPh sb="63" eb="65">
      <t>チョッキン</t>
    </rPh>
    <rPh sb="66" eb="67">
      <t>ネン</t>
    </rPh>
    <rPh sb="68" eb="69">
      <t>モット</t>
    </rPh>
    <rPh sb="70" eb="71">
      <t>タカ</t>
    </rPh>
    <rPh sb="72" eb="74">
      <t>ジョウキョウ</t>
    </rPh>
    <rPh sb="80" eb="82">
      <t>イッソウ</t>
    </rPh>
    <rPh sb="86" eb="88">
      <t>サクゲン</t>
    </rPh>
    <rPh sb="89" eb="90">
      <t>ハカ</t>
    </rPh>
    <rPh sb="91" eb="93">
      <t>ヒツヨウ</t>
    </rPh>
    <rPh sb="226" eb="228">
      <t>ソクメン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</si>
</sst>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0.56999999999999995</c:v>
                </c:pt>
                <c:pt idx="1">
                  <c:v>1.28</c:v>
                </c:pt>
                <c:pt idx="2">
                  <c:v>0.89</c:v>
                </c:pt>
                <c:pt idx="3">
                  <c:v>0.24</c:v>
                </c:pt>
                <c:pt idx="4">
                  <c:v>0.09</c:v>
                </c:pt>
              </c:numCache>
            </c:numRef>
          </c:val>
          <c:extLst>
            <c:ext xmlns:c16="http://schemas.microsoft.com/office/drawing/2014/chart" uri="{C3380CC4-5D6E-409C-BE32-E72D297353CC}">
              <c16:uniqueId val="{00000000-ECF1-4E30-9E99-01BB4D34644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ECF1-4E30-9E99-01BB4D34644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47.51</c:v>
                </c:pt>
                <c:pt idx="1">
                  <c:v>47.01</c:v>
                </c:pt>
                <c:pt idx="2">
                  <c:v>46.15</c:v>
                </c:pt>
                <c:pt idx="3">
                  <c:v>45.88</c:v>
                </c:pt>
                <c:pt idx="4">
                  <c:v>46.13</c:v>
                </c:pt>
              </c:numCache>
            </c:numRef>
          </c:val>
          <c:extLst>
            <c:ext xmlns:c16="http://schemas.microsoft.com/office/drawing/2014/chart" uri="{C3380CC4-5D6E-409C-BE32-E72D297353CC}">
              <c16:uniqueId val="{00000000-7E20-4316-82C3-BCF9DA662F8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7E20-4316-82C3-BCF9DA662F8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77.37</c:v>
                </c:pt>
                <c:pt idx="1">
                  <c:v>78.87</c:v>
                </c:pt>
                <c:pt idx="2">
                  <c:v>78.760000000000005</c:v>
                </c:pt>
                <c:pt idx="3">
                  <c:v>77.34</c:v>
                </c:pt>
                <c:pt idx="4">
                  <c:v>75.48</c:v>
                </c:pt>
              </c:numCache>
            </c:numRef>
          </c:val>
          <c:extLst>
            <c:ext xmlns:c16="http://schemas.microsoft.com/office/drawing/2014/chart" uri="{C3380CC4-5D6E-409C-BE32-E72D297353CC}">
              <c16:uniqueId val="{00000000-922F-4D9A-A26A-3AAA1BAF117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922F-4D9A-A26A-3AAA1BAF117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113.32</c:v>
                </c:pt>
                <c:pt idx="1">
                  <c:v>111.93</c:v>
                </c:pt>
                <c:pt idx="2">
                  <c:v>124.86</c:v>
                </c:pt>
                <c:pt idx="3">
                  <c:v>122.75</c:v>
                </c:pt>
                <c:pt idx="4">
                  <c:v>119.95</c:v>
                </c:pt>
              </c:numCache>
            </c:numRef>
          </c:val>
          <c:extLst>
            <c:ext xmlns:c16="http://schemas.microsoft.com/office/drawing/2014/chart" uri="{C3380CC4-5D6E-409C-BE32-E72D297353CC}">
              <c16:uniqueId val="{00000000-5D39-4D19-ACB9-F66F28D25E7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5D39-4D19-ACB9-F66F28D25E7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49.56</c:v>
                </c:pt>
                <c:pt idx="1">
                  <c:v>50.22</c:v>
                </c:pt>
                <c:pt idx="2">
                  <c:v>50.98</c:v>
                </c:pt>
                <c:pt idx="3">
                  <c:v>52.18</c:v>
                </c:pt>
                <c:pt idx="4">
                  <c:v>53.23</c:v>
                </c:pt>
              </c:numCache>
            </c:numRef>
          </c:val>
          <c:extLst>
            <c:ext xmlns:c16="http://schemas.microsoft.com/office/drawing/2014/chart" uri="{C3380CC4-5D6E-409C-BE32-E72D297353CC}">
              <c16:uniqueId val="{00000000-BFA6-49AF-8291-7658A1EEE23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BFA6-49AF-8291-7658A1EEE23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21.68</c:v>
                </c:pt>
                <c:pt idx="1">
                  <c:v>22.61</c:v>
                </c:pt>
                <c:pt idx="2">
                  <c:v>26.45</c:v>
                </c:pt>
                <c:pt idx="3">
                  <c:v>28.08</c:v>
                </c:pt>
                <c:pt idx="4">
                  <c:v>29.66</c:v>
                </c:pt>
              </c:numCache>
            </c:numRef>
          </c:val>
          <c:extLst>
            <c:ext xmlns:c16="http://schemas.microsoft.com/office/drawing/2014/chart" uri="{C3380CC4-5D6E-409C-BE32-E72D297353CC}">
              <c16:uniqueId val="{00000000-AA1F-4624-BB8D-CF59F9F2D69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AA1F-4624-BB8D-CF59F9F2D69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62-4D04-AADC-8857B42E942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4162-4D04-AADC-8857B42E942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325.07</c:v>
                </c:pt>
                <c:pt idx="1">
                  <c:v>289.22000000000003</c:v>
                </c:pt>
                <c:pt idx="2">
                  <c:v>232.33</c:v>
                </c:pt>
                <c:pt idx="3">
                  <c:v>356.02</c:v>
                </c:pt>
                <c:pt idx="4">
                  <c:v>411.27</c:v>
                </c:pt>
              </c:numCache>
            </c:numRef>
          </c:val>
          <c:extLst>
            <c:ext xmlns:c16="http://schemas.microsoft.com/office/drawing/2014/chart" uri="{C3380CC4-5D6E-409C-BE32-E72D297353CC}">
              <c16:uniqueId val="{00000000-07C3-465E-9162-3190DEBF532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07C3-465E-9162-3190DEBF532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298.83999999999997</c:v>
                </c:pt>
                <c:pt idx="1">
                  <c:v>306.33</c:v>
                </c:pt>
                <c:pt idx="2">
                  <c:v>268.2</c:v>
                </c:pt>
                <c:pt idx="3">
                  <c:v>277.67</c:v>
                </c:pt>
                <c:pt idx="4">
                  <c:v>248.98</c:v>
                </c:pt>
              </c:numCache>
            </c:numRef>
          </c:val>
          <c:extLst>
            <c:ext xmlns:c16="http://schemas.microsoft.com/office/drawing/2014/chart" uri="{C3380CC4-5D6E-409C-BE32-E72D297353CC}">
              <c16:uniqueId val="{00000000-8301-4209-BA94-E12348D85F0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8301-4209-BA94-E12348D85F0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109.96</c:v>
                </c:pt>
                <c:pt idx="1">
                  <c:v>108.15</c:v>
                </c:pt>
                <c:pt idx="2">
                  <c:v>122.02</c:v>
                </c:pt>
                <c:pt idx="3">
                  <c:v>109.19</c:v>
                </c:pt>
                <c:pt idx="4">
                  <c:v>116.23</c:v>
                </c:pt>
              </c:numCache>
            </c:numRef>
          </c:val>
          <c:extLst>
            <c:ext xmlns:c16="http://schemas.microsoft.com/office/drawing/2014/chart" uri="{C3380CC4-5D6E-409C-BE32-E72D297353CC}">
              <c16:uniqueId val="{00000000-D822-4810-B6B2-5654AF64ABB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D822-4810-B6B2-5654AF64ABB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157.56</c:v>
                </c:pt>
                <c:pt idx="1">
                  <c:v>160.27000000000001</c:v>
                </c:pt>
                <c:pt idx="2">
                  <c:v>161.49</c:v>
                </c:pt>
                <c:pt idx="3">
                  <c:v>173.78</c:v>
                </c:pt>
                <c:pt idx="4">
                  <c:v>175.95</c:v>
                </c:pt>
              </c:numCache>
            </c:numRef>
          </c:val>
          <c:extLst>
            <c:ext xmlns:c16="http://schemas.microsoft.com/office/drawing/2014/chart" uri="{C3380CC4-5D6E-409C-BE32-E72D297353CC}">
              <c16:uniqueId val="{00000000-5483-480D-BE6B-51FFDA29ACF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5483-480D-BE6B-51FFDA29ACF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栃木県　矢板市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A5</v>
      </c>
      <c r="X8" s="74"/>
      <c r="Y8" s="74"/>
      <c r="Z8" s="74"/>
      <c r="AA8" s="74"/>
      <c r="AB8" s="74"/>
      <c r="AC8" s="74"/>
      <c r="AD8" s="74" t="str">
        <f>データ!$M$6</f>
        <v>非設置</v>
      </c>
      <c r="AE8" s="74"/>
      <c r="AF8" s="74"/>
      <c r="AG8" s="74"/>
      <c r="AH8" s="74"/>
      <c r="AI8" s="74"/>
      <c r="AJ8" s="74"/>
      <c r="AK8" s="2"/>
      <c r="AL8" s="65">
        <f>データ!$R$6</f>
        <v>30577</v>
      </c>
      <c r="AM8" s="65"/>
      <c r="AN8" s="65"/>
      <c r="AO8" s="65"/>
      <c r="AP8" s="65"/>
      <c r="AQ8" s="65"/>
      <c r="AR8" s="65"/>
      <c r="AS8" s="65"/>
      <c r="AT8" s="36">
        <f>データ!$S$6</f>
        <v>170.46</v>
      </c>
      <c r="AU8" s="37"/>
      <c r="AV8" s="37"/>
      <c r="AW8" s="37"/>
      <c r="AX8" s="37"/>
      <c r="AY8" s="37"/>
      <c r="AZ8" s="37"/>
      <c r="BA8" s="37"/>
      <c r="BB8" s="54">
        <f>データ!$T$6</f>
        <v>179.38</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78.239999999999995</v>
      </c>
      <c r="J10" s="37"/>
      <c r="K10" s="37"/>
      <c r="L10" s="37"/>
      <c r="M10" s="37"/>
      <c r="N10" s="37"/>
      <c r="O10" s="64"/>
      <c r="P10" s="54">
        <f>データ!$P$6</f>
        <v>99.48</v>
      </c>
      <c r="Q10" s="54"/>
      <c r="R10" s="54"/>
      <c r="S10" s="54"/>
      <c r="T10" s="54"/>
      <c r="U10" s="54"/>
      <c r="V10" s="54"/>
      <c r="W10" s="65">
        <f>データ!$Q$6</f>
        <v>4010</v>
      </c>
      <c r="X10" s="65"/>
      <c r="Y10" s="65"/>
      <c r="Z10" s="65"/>
      <c r="AA10" s="65"/>
      <c r="AB10" s="65"/>
      <c r="AC10" s="65"/>
      <c r="AD10" s="2"/>
      <c r="AE10" s="2"/>
      <c r="AF10" s="2"/>
      <c r="AG10" s="2"/>
      <c r="AH10" s="2"/>
      <c r="AI10" s="2"/>
      <c r="AJ10" s="2"/>
      <c r="AK10" s="2"/>
      <c r="AL10" s="65">
        <f>データ!$U$6</f>
        <v>30255</v>
      </c>
      <c r="AM10" s="65"/>
      <c r="AN10" s="65"/>
      <c r="AO10" s="65"/>
      <c r="AP10" s="65"/>
      <c r="AQ10" s="65"/>
      <c r="AR10" s="65"/>
      <c r="AS10" s="65"/>
      <c r="AT10" s="36">
        <f>データ!$V$6</f>
        <v>126.9</v>
      </c>
      <c r="AU10" s="37"/>
      <c r="AV10" s="37"/>
      <c r="AW10" s="37"/>
      <c r="AX10" s="37"/>
      <c r="AY10" s="37"/>
      <c r="AZ10" s="37"/>
      <c r="BA10" s="37"/>
      <c r="BB10" s="54">
        <f>データ!$W$6</f>
        <v>238.42</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110</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WgRvSw6hEh6yqTrIgzvMXHeDmXuI6EmP6I6bB4xoZoCw9FxjDB7zf1UaIHW9l3AgeU86ylgyqppkTc2sri3OOw==" saltValue="LPGxjADUqjQcsQFkC9VkW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92118</v>
      </c>
      <c r="D6" s="20">
        <f t="shared" si="3"/>
        <v>46</v>
      </c>
      <c r="E6" s="20">
        <f t="shared" si="3"/>
        <v>1</v>
      </c>
      <c r="F6" s="20">
        <f t="shared" si="3"/>
        <v>0</v>
      </c>
      <c r="G6" s="20">
        <f t="shared" si="3"/>
        <v>1</v>
      </c>
      <c r="H6" s="20" t="str">
        <f t="shared" si="3"/>
        <v>栃木県　矢板市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78.239999999999995</v>
      </c>
      <c r="P6" s="21">
        <f t="shared" si="3"/>
        <v>99.48</v>
      </c>
      <c r="Q6" s="21">
        <f t="shared" si="3"/>
        <v>4010</v>
      </c>
      <c r="R6" s="21">
        <f t="shared" si="3"/>
        <v>30577</v>
      </c>
      <c r="S6" s="21">
        <f t="shared" si="3"/>
        <v>170.46</v>
      </c>
      <c r="T6" s="21">
        <f t="shared" si="3"/>
        <v>179.38</v>
      </c>
      <c r="U6" s="21">
        <f t="shared" si="3"/>
        <v>30255</v>
      </c>
      <c r="V6" s="21">
        <f t="shared" si="3"/>
        <v>126.9</v>
      </c>
      <c r="W6" s="21">
        <f t="shared" si="3"/>
        <v>238.42</v>
      </c>
      <c r="X6" s="22">
        <f>IF(X7="",NA(),X7)</f>
        <v>113.32</v>
      </c>
      <c r="Y6" s="22">
        <f t="shared" ref="Y6:AG6" si="4">IF(Y7="",NA(),Y7)</f>
        <v>111.93</v>
      </c>
      <c r="Z6" s="22">
        <f t="shared" si="4"/>
        <v>124.86</v>
      </c>
      <c r="AA6" s="22">
        <f t="shared" si="4"/>
        <v>122.75</v>
      </c>
      <c r="AB6" s="22">
        <f t="shared" si="4"/>
        <v>119.95</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325.07</v>
      </c>
      <c r="AU6" s="22">
        <f t="shared" ref="AU6:BC6" si="6">IF(AU7="",NA(),AU7)</f>
        <v>289.22000000000003</v>
      </c>
      <c r="AV6" s="22">
        <f t="shared" si="6"/>
        <v>232.33</v>
      </c>
      <c r="AW6" s="22">
        <f t="shared" si="6"/>
        <v>356.02</v>
      </c>
      <c r="AX6" s="22">
        <f t="shared" si="6"/>
        <v>411.27</v>
      </c>
      <c r="AY6" s="22">
        <f t="shared" si="6"/>
        <v>365.18</v>
      </c>
      <c r="AZ6" s="22">
        <f t="shared" si="6"/>
        <v>327.77</v>
      </c>
      <c r="BA6" s="22">
        <f t="shared" si="6"/>
        <v>338.02</v>
      </c>
      <c r="BB6" s="22">
        <f t="shared" si="6"/>
        <v>345.94</v>
      </c>
      <c r="BC6" s="22">
        <f t="shared" si="6"/>
        <v>329.7</v>
      </c>
      <c r="BD6" s="21" t="str">
        <f>IF(BD7="","",IF(BD7="-","【-】","【"&amp;SUBSTITUTE(TEXT(BD7,"#,##0.00"),"-","△")&amp;"】"))</f>
        <v>【243.36】</v>
      </c>
      <c r="BE6" s="22">
        <f>IF(BE7="",NA(),BE7)</f>
        <v>298.83999999999997</v>
      </c>
      <c r="BF6" s="22">
        <f t="shared" ref="BF6:BN6" si="7">IF(BF7="",NA(),BF7)</f>
        <v>306.33</v>
      </c>
      <c r="BG6" s="22">
        <f t="shared" si="7"/>
        <v>268.2</v>
      </c>
      <c r="BH6" s="22">
        <f t="shared" si="7"/>
        <v>277.67</v>
      </c>
      <c r="BI6" s="22">
        <f t="shared" si="7"/>
        <v>248.98</v>
      </c>
      <c r="BJ6" s="22">
        <f t="shared" si="7"/>
        <v>371.65</v>
      </c>
      <c r="BK6" s="22">
        <f t="shared" si="7"/>
        <v>397.1</v>
      </c>
      <c r="BL6" s="22">
        <f t="shared" si="7"/>
        <v>379.91</v>
      </c>
      <c r="BM6" s="22">
        <f t="shared" si="7"/>
        <v>386.61</v>
      </c>
      <c r="BN6" s="22">
        <f t="shared" si="7"/>
        <v>381.56</v>
      </c>
      <c r="BO6" s="21" t="str">
        <f>IF(BO7="","",IF(BO7="-","【-】","【"&amp;SUBSTITUTE(TEXT(BO7,"#,##0.00"),"-","△")&amp;"】"))</f>
        <v>【265.93】</v>
      </c>
      <c r="BP6" s="22">
        <f>IF(BP7="",NA(),BP7)</f>
        <v>109.96</v>
      </c>
      <c r="BQ6" s="22">
        <f t="shared" ref="BQ6:BY6" si="8">IF(BQ7="",NA(),BQ7)</f>
        <v>108.15</v>
      </c>
      <c r="BR6" s="22">
        <f t="shared" si="8"/>
        <v>122.02</v>
      </c>
      <c r="BS6" s="22">
        <f t="shared" si="8"/>
        <v>109.19</v>
      </c>
      <c r="BT6" s="22">
        <f t="shared" si="8"/>
        <v>116.23</v>
      </c>
      <c r="BU6" s="22">
        <f t="shared" si="8"/>
        <v>98.77</v>
      </c>
      <c r="BV6" s="22">
        <f t="shared" si="8"/>
        <v>95.79</v>
      </c>
      <c r="BW6" s="22">
        <f t="shared" si="8"/>
        <v>98.3</v>
      </c>
      <c r="BX6" s="22">
        <f t="shared" si="8"/>
        <v>93.82</v>
      </c>
      <c r="BY6" s="22">
        <f t="shared" si="8"/>
        <v>95.04</v>
      </c>
      <c r="BZ6" s="21" t="str">
        <f>IF(BZ7="","",IF(BZ7="-","【-】","【"&amp;SUBSTITUTE(TEXT(BZ7,"#,##0.00"),"-","△")&amp;"】"))</f>
        <v>【97.82】</v>
      </c>
      <c r="CA6" s="22">
        <f>IF(CA7="",NA(),CA7)</f>
        <v>157.56</v>
      </c>
      <c r="CB6" s="22">
        <f t="shared" ref="CB6:CJ6" si="9">IF(CB7="",NA(),CB7)</f>
        <v>160.27000000000001</v>
      </c>
      <c r="CC6" s="22">
        <f t="shared" si="9"/>
        <v>161.49</v>
      </c>
      <c r="CD6" s="22">
        <f t="shared" si="9"/>
        <v>173.78</v>
      </c>
      <c r="CE6" s="22">
        <f t="shared" si="9"/>
        <v>175.95</v>
      </c>
      <c r="CF6" s="22">
        <f t="shared" si="9"/>
        <v>173.67</v>
      </c>
      <c r="CG6" s="22">
        <f t="shared" si="9"/>
        <v>171.13</v>
      </c>
      <c r="CH6" s="22">
        <f t="shared" si="9"/>
        <v>173.7</v>
      </c>
      <c r="CI6" s="22">
        <f t="shared" si="9"/>
        <v>178.94</v>
      </c>
      <c r="CJ6" s="22">
        <f t="shared" si="9"/>
        <v>180.19</v>
      </c>
      <c r="CK6" s="21" t="str">
        <f>IF(CK7="","",IF(CK7="-","【-】","【"&amp;SUBSTITUTE(TEXT(CK7,"#,##0.00"),"-","△")&amp;"】"))</f>
        <v>【177.56】</v>
      </c>
      <c r="CL6" s="22">
        <f>IF(CL7="",NA(),CL7)</f>
        <v>47.51</v>
      </c>
      <c r="CM6" s="22">
        <f t="shared" ref="CM6:CU6" si="10">IF(CM7="",NA(),CM7)</f>
        <v>47.01</v>
      </c>
      <c r="CN6" s="22">
        <f t="shared" si="10"/>
        <v>46.15</v>
      </c>
      <c r="CO6" s="22">
        <f t="shared" si="10"/>
        <v>45.88</v>
      </c>
      <c r="CP6" s="22">
        <f t="shared" si="10"/>
        <v>46.13</v>
      </c>
      <c r="CQ6" s="22">
        <f t="shared" si="10"/>
        <v>59.67</v>
      </c>
      <c r="CR6" s="22">
        <f t="shared" si="10"/>
        <v>60.12</v>
      </c>
      <c r="CS6" s="22">
        <f t="shared" si="10"/>
        <v>60.34</v>
      </c>
      <c r="CT6" s="22">
        <f t="shared" si="10"/>
        <v>59.54</v>
      </c>
      <c r="CU6" s="22">
        <f t="shared" si="10"/>
        <v>59.26</v>
      </c>
      <c r="CV6" s="21" t="str">
        <f>IF(CV7="","",IF(CV7="-","【-】","【"&amp;SUBSTITUTE(TEXT(CV7,"#,##0.00"),"-","△")&amp;"】"))</f>
        <v>【59.81】</v>
      </c>
      <c r="CW6" s="22">
        <f>IF(CW7="",NA(),CW7)</f>
        <v>77.37</v>
      </c>
      <c r="CX6" s="22">
        <f t="shared" ref="CX6:DF6" si="11">IF(CX7="",NA(),CX7)</f>
        <v>78.87</v>
      </c>
      <c r="CY6" s="22">
        <f t="shared" si="11"/>
        <v>78.760000000000005</v>
      </c>
      <c r="CZ6" s="22">
        <f t="shared" si="11"/>
        <v>77.34</v>
      </c>
      <c r="DA6" s="22">
        <f t="shared" si="11"/>
        <v>75.48</v>
      </c>
      <c r="DB6" s="22">
        <f t="shared" si="11"/>
        <v>84.6</v>
      </c>
      <c r="DC6" s="22">
        <f t="shared" si="11"/>
        <v>84.24</v>
      </c>
      <c r="DD6" s="22">
        <f t="shared" si="11"/>
        <v>84.19</v>
      </c>
      <c r="DE6" s="22">
        <f t="shared" si="11"/>
        <v>83.93</v>
      </c>
      <c r="DF6" s="22">
        <f t="shared" si="11"/>
        <v>83.84</v>
      </c>
      <c r="DG6" s="21" t="str">
        <f>IF(DG7="","",IF(DG7="-","【-】","【"&amp;SUBSTITUTE(TEXT(DG7,"#,##0.00"),"-","△")&amp;"】"))</f>
        <v>【89.42】</v>
      </c>
      <c r="DH6" s="22">
        <f>IF(DH7="",NA(),DH7)</f>
        <v>49.56</v>
      </c>
      <c r="DI6" s="22">
        <f t="shared" ref="DI6:DQ6" si="12">IF(DI7="",NA(),DI7)</f>
        <v>50.22</v>
      </c>
      <c r="DJ6" s="22">
        <f t="shared" si="12"/>
        <v>50.98</v>
      </c>
      <c r="DK6" s="22">
        <f t="shared" si="12"/>
        <v>52.18</v>
      </c>
      <c r="DL6" s="22">
        <f t="shared" si="12"/>
        <v>53.23</v>
      </c>
      <c r="DM6" s="22">
        <f t="shared" si="12"/>
        <v>48.17</v>
      </c>
      <c r="DN6" s="22">
        <f t="shared" si="12"/>
        <v>48.83</v>
      </c>
      <c r="DO6" s="22">
        <f t="shared" si="12"/>
        <v>49.96</v>
      </c>
      <c r="DP6" s="22">
        <f t="shared" si="12"/>
        <v>50.82</v>
      </c>
      <c r="DQ6" s="22">
        <f t="shared" si="12"/>
        <v>51.82</v>
      </c>
      <c r="DR6" s="21" t="str">
        <f>IF(DR7="","",IF(DR7="-","【-】","【"&amp;SUBSTITUTE(TEXT(DR7,"#,##0.00"),"-","△")&amp;"】"))</f>
        <v>【52.02】</v>
      </c>
      <c r="DS6" s="22">
        <f>IF(DS7="",NA(),DS7)</f>
        <v>21.68</v>
      </c>
      <c r="DT6" s="22">
        <f t="shared" ref="DT6:EB6" si="13">IF(DT7="",NA(),DT7)</f>
        <v>22.61</v>
      </c>
      <c r="DU6" s="22">
        <f t="shared" si="13"/>
        <v>26.45</v>
      </c>
      <c r="DV6" s="22">
        <f t="shared" si="13"/>
        <v>28.08</v>
      </c>
      <c r="DW6" s="22">
        <f t="shared" si="13"/>
        <v>29.66</v>
      </c>
      <c r="DX6" s="22">
        <f t="shared" si="13"/>
        <v>17.12</v>
      </c>
      <c r="DY6" s="22">
        <f t="shared" si="13"/>
        <v>18.18</v>
      </c>
      <c r="DZ6" s="22">
        <f t="shared" si="13"/>
        <v>19.32</v>
      </c>
      <c r="EA6" s="22">
        <f t="shared" si="13"/>
        <v>21.16</v>
      </c>
      <c r="EB6" s="22">
        <f t="shared" si="13"/>
        <v>22.72</v>
      </c>
      <c r="EC6" s="21" t="str">
        <f>IF(EC7="","",IF(EC7="-","【-】","【"&amp;SUBSTITUTE(TEXT(EC7,"#,##0.00"),"-","△")&amp;"】"))</f>
        <v>【25.37】</v>
      </c>
      <c r="ED6" s="22">
        <f>IF(ED7="",NA(),ED7)</f>
        <v>0.56999999999999995</v>
      </c>
      <c r="EE6" s="22">
        <f t="shared" ref="EE6:EM6" si="14">IF(EE7="",NA(),EE7)</f>
        <v>1.28</v>
      </c>
      <c r="EF6" s="22">
        <f t="shared" si="14"/>
        <v>0.89</v>
      </c>
      <c r="EG6" s="22">
        <f t="shared" si="14"/>
        <v>0.24</v>
      </c>
      <c r="EH6" s="22">
        <f t="shared" si="14"/>
        <v>0.09</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2">
      <c r="A7" s="15"/>
      <c r="B7" s="24">
        <v>2023</v>
      </c>
      <c r="C7" s="24">
        <v>92118</v>
      </c>
      <c r="D7" s="24">
        <v>46</v>
      </c>
      <c r="E7" s="24">
        <v>1</v>
      </c>
      <c r="F7" s="24">
        <v>0</v>
      </c>
      <c r="G7" s="24">
        <v>1</v>
      </c>
      <c r="H7" s="24" t="s">
        <v>93</v>
      </c>
      <c r="I7" s="24" t="s">
        <v>94</v>
      </c>
      <c r="J7" s="24" t="s">
        <v>95</v>
      </c>
      <c r="K7" s="24" t="s">
        <v>96</v>
      </c>
      <c r="L7" s="24" t="s">
        <v>97</v>
      </c>
      <c r="M7" s="24" t="s">
        <v>98</v>
      </c>
      <c r="N7" s="25" t="s">
        <v>99</v>
      </c>
      <c r="O7" s="25">
        <v>78.239999999999995</v>
      </c>
      <c r="P7" s="25">
        <v>99.48</v>
      </c>
      <c r="Q7" s="25">
        <v>4010</v>
      </c>
      <c r="R7" s="25">
        <v>30577</v>
      </c>
      <c r="S7" s="25">
        <v>170.46</v>
      </c>
      <c r="T7" s="25">
        <v>179.38</v>
      </c>
      <c r="U7" s="25">
        <v>30255</v>
      </c>
      <c r="V7" s="25">
        <v>126.9</v>
      </c>
      <c r="W7" s="25">
        <v>238.42</v>
      </c>
      <c r="X7" s="25">
        <v>113.32</v>
      </c>
      <c r="Y7" s="25">
        <v>111.93</v>
      </c>
      <c r="Z7" s="25">
        <v>124.86</v>
      </c>
      <c r="AA7" s="25">
        <v>122.75</v>
      </c>
      <c r="AB7" s="25">
        <v>119.95</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325.07</v>
      </c>
      <c r="AU7" s="25">
        <v>289.22000000000003</v>
      </c>
      <c r="AV7" s="25">
        <v>232.33</v>
      </c>
      <c r="AW7" s="25">
        <v>356.02</v>
      </c>
      <c r="AX7" s="25">
        <v>411.27</v>
      </c>
      <c r="AY7" s="25">
        <v>365.18</v>
      </c>
      <c r="AZ7" s="25">
        <v>327.77</v>
      </c>
      <c r="BA7" s="25">
        <v>338.02</v>
      </c>
      <c r="BB7" s="25">
        <v>345.94</v>
      </c>
      <c r="BC7" s="25">
        <v>329.7</v>
      </c>
      <c r="BD7" s="25">
        <v>243.36</v>
      </c>
      <c r="BE7" s="25">
        <v>298.83999999999997</v>
      </c>
      <c r="BF7" s="25">
        <v>306.33</v>
      </c>
      <c r="BG7" s="25">
        <v>268.2</v>
      </c>
      <c r="BH7" s="25">
        <v>277.67</v>
      </c>
      <c r="BI7" s="25">
        <v>248.98</v>
      </c>
      <c r="BJ7" s="25">
        <v>371.65</v>
      </c>
      <c r="BK7" s="25">
        <v>397.1</v>
      </c>
      <c r="BL7" s="25">
        <v>379.91</v>
      </c>
      <c r="BM7" s="25">
        <v>386.61</v>
      </c>
      <c r="BN7" s="25">
        <v>381.56</v>
      </c>
      <c r="BO7" s="25">
        <v>265.93</v>
      </c>
      <c r="BP7" s="25">
        <v>109.96</v>
      </c>
      <c r="BQ7" s="25">
        <v>108.15</v>
      </c>
      <c r="BR7" s="25">
        <v>122.02</v>
      </c>
      <c r="BS7" s="25">
        <v>109.19</v>
      </c>
      <c r="BT7" s="25">
        <v>116.23</v>
      </c>
      <c r="BU7" s="25">
        <v>98.77</v>
      </c>
      <c r="BV7" s="25">
        <v>95.79</v>
      </c>
      <c r="BW7" s="25">
        <v>98.3</v>
      </c>
      <c r="BX7" s="25">
        <v>93.82</v>
      </c>
      <c r="BY7" s="25">
        <v>95.04</v>
      </c>
      <c r="BZ7" s="25">
        <v>97.82</v>
      </c>
      <c r="CA7" s="25">
        <v>157.56</v>
      </c>
      <c r="CB7" s="25">
        <v>160.27000000000001</v>
      </c>
      <c r="CC7" s="25">
        <v>161.49</v>
      </c>
      <c r="CD7" s="25">
        <v>173.78</v>
      </c>
      <c r="CE7" s="25">
        <v>175.95</v>
      </c>
      <c r="CF7" s="25">
        <v>173.67</v>
      </c>
      <c r="CG7" s="25">
        <v>171.13</v>
      </c>
      <c r="CH7" s="25">
        <v>173.7</v>
      </c>
      <c r="CI7" s="25">
        <v>178.94</v>
      </c>
      <c r="CJ7" s="25">
        <v>180.19</v>
      </c>
      <c r="CK7" s="25">
        <v>177.56</v>
      </c>
      <c r="CL7" s="25">
        <v>47.51</v>
      </c>
      <c r="CM7" s="25">
        <v>47.01</v>
      </c>
      <c r="CN7" s="25">
        <v>46.15</v>
      </c>
      <c r="CO7" s="25">
        <v>45.88</v>
      </c>
      <c r="CP7" s="25">
        <v>46.13</v>
      </c>
      <c r="CQ7" s="25">
        <v>59.67</v>
      </c>
      <c r="CR7" s="25">
        <v>60.12</v>
      </c>
      <c r="CS7" s="25">
        <v>60.34</v>
      </c>
      <c r="CT7" s="25">
        <v>59.54</v>
      </c>
      <c r="CU7" s="25">
        <v>59.26</v>
      </c>
      <c r="CV7" s="25">
        <v>59.81</v>
      </c>
      <c r="CW7" s="25">
        <v>77.37</v>
      </c>
      <c r="CX7" s="25">
        <v>78.87</v>
      </c>
      <c r="CY7" s="25">
        <v>78.760000000000005</v>
      </c>
      <c r="CZ7" s="25">
        <v>77.34</v>
      </c>
      <c r="DA7" s="25">
        <v>75.48</v>
      </c>
      <c r="DB7" s="25">
        <v>84.6</v>
      </c>
      <c r="DC7" s="25">
        <v>84.24</v>
      </c>
      <c r="DD7" s="25">
        <v>84.19</v>
      </c>
      <c r="DE7" s="25">
        <v>83.93</v>
      </c>
      <c r="DF7" s="25">
        <v>83.84</v>
      </c>
      <c r="DG7" s="25">
        <v>89.42</v>
      </c>
      <c r="DH7" s="25">
        <v>49.56</v>
      </c>
      <c r="DI7" s="25">
        <v>50.22</v>
      </c>
      <c r="DJ7" s="25">
        <v>50.98</v>
      </c>
      <c r="DK7" s="25">
        <v>52.18</v>
      </c>
      <c r="DL7" s="25">
        <v>53.23</v>
      </c>
      <c r="DM7" s="25">
        <v>48.17</v>
      </c>
      <c r="DN7" s="25">
        <v>48.83</v>
      </c>
      <c r="DO7" s="25">
        <v>49.96</v>
      </c>
      <c r="DP7" s="25">
        <v>50.82</v>
      </c>
      <c r="DQ7" s="25">
        <v>51.82</v>
      </c>
      <c r="DR7" s="25">
        <v>52.02</v>
      </c>
      <c r="DS7" s="25">
        <v>21.68</v>
      </c>
      <c r="DT7" s="25">
        <v>22.61</v>
      </c>
      <c r="DU7" s="25">
        <v>26.45</v>
      </c>
      <c r="DV7" s="25">
        <v>28.08</v>
      </c>
      <c r="DW7" s="25">
        <v>29.66</v>
      </c>
      <c r="DX7" s="25">
        <v>17.12</v>
      </c>
      <c r="DY7" s="25">
        <v>18.18</v>
      </c>
      <c r="DZ7" s="25">
        <v>19.32</v>
      </c>
      <c r="EA7" s="25">
        <v>21.16</v>
      </c>
      <c r="EB7" s="25">
        <v>22.72</v>
      </c>
      <c r="EC7" s="25">
        <v>25.37</v>
      </c>
      <c r="ED7" s="25">
        <v>0.56999999999999995</v>
      </c>
      <c r="EE7" s="25">
        <v>1.28</v>
      </c>
      <c r="EF7" s="25">
        <v>0.89</v>
      </c>
      <c r="EG7" s="25">
        <v>0.24</v>
      </c>
      <c r="EH7" s="25">
        <v>0.09</v>
      </c>
      <c r="EI7" s="25">
        <v>0.54</v>
      </c>
      <c r="EJ7" s="25">
        <v>0.56999999999999995</v>
      </c>
      <c r="EK7" s="25">
        <v>0.52</v>
      </c>
      <c r="EL7" s="25">
        <v>0.48</v>
      </c>
      <c r="EM7" s="25">
        <v>0.48</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中野　友寛</cp:lastModifiedBy>
  <dcterms:created xsi:type="dcterms:W3CDTF">2025-01-24T06:46:12Z</dcterms:created>
  <dcterms:modified xsi:type="dcterms:W3CDTF">2025-02-28T10:04:40Z</dcterms:modified>
  <cp:category/>
</cp:coreProperties>
</file>