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Q6" i="5"/>
  <c r="AI8" i="4" s="1"/>
  <c r="P6" i="5"/>
  <c r="O6" i="5"/>
  <c r="N6" i="5"/>
  <c r="J10" i="4" s="1"/>
  <c r="M6" i="5"/>
  <c r="B10" i="4" s="1"/>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<sst xmlns="http://schemas.openxmlformats.org/spreadsheetml/2006/main" count="217" uniqueCount="107">
  <si>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</si>
  <si>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</si>
  <si>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</si>
  <si>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</si>
  <si>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</si>
  <si>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</si>
  <si>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</si>
  <si>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</si>
  <si>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</si>
  <si>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</si>
  <si>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</si>
  <si>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</si>
  <si>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</si>
  <si>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</si>
  <si>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</si>
  <si>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</si>
  <si>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</si>
  <si>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</si>
  <si>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</si>
  <si>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</si>
  <si>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</si>
  <si>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</si>
  <si>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</si>
  <si>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</si>
  <si>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</si>
  <si>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</si>
  <si>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</si>
  <si>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</si>
  <si>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</si>
  <si>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</si>
  <si>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</si>
  <si>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</si>
  <si>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</si>
  <si>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</si>
  <si>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</si>
  <si>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</si>
  <si>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</si>
  <si>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</si>
  <si>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</si>
  <si>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</si>
  <si>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</si>
  <si>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</si>
  <si>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</si>
  <si>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</si>
  <si>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</si>
  <si>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</si>
  <si>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</si>
  <si>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</si>
  <si>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</si>
  <si>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</si>
  <si>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</si>
  <si>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</si>
  <si>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</si>
  <si>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</si>
  <si>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</si>
  <si>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</si>
  <si>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</si>
  <si>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</si>
  <si>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</si>
  <si>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</si>
  <si>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</si>
  <si>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</si>
  <si>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</si>
  <si>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</si>
  <si>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</si>
  <si>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</si>
  <si>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</si>
  <si>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</si>
  <si>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</si>
  <si>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</si>
  <si>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</si>
  <si>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</si>
  <si>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</si>
  <si>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</si>
  <si>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</si>
  <si>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</si>
  <si>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</si>
  <si>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</si>
  <si>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</si>
  <si>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</si>
  <si>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</si>
  <si>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</si>
  <si>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</si>
  <si>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</si>
  <si>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</si>
  <si>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</si>
  <si>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</si>
  <si>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</si>
  <si>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</si>
  <si>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</si>
  <si>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</si>
  <si>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</si>
  <si>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</si>
  <si>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矢板市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</si>
  <si>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</si>
  <si>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</si>
  <si>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</si>
  <si>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</si>
  <si>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</si>
  <si>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</si>
  <si>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</si>
  <si>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</si>
  <si>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</si>
  <si>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</si>
  <si>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東日本大震災の影響が大きかった平成23年度を除くと、①経常収支比率、③流動比率、⑤料金回収率は100％を上回っており、黒字の状況である。また、②累積欠損金比率も0％であることから、経営の健全性については概ね良好な状態にあるといえる。但し、④企業債残高対給水収益比率は類似団体と比べ低い水準ではあるものの、施設更新を先送りし企業債残高を抑制しているためであり、今後は施設の老朽化に伴う更新や修繕に対する多額の費用が必要となるため、数値の悪化が予想される。また、給水人口の減により料金収入も減少し、経営状態は徐々に悪化していくと思われるため、更なる経営改善に向けた取り組みが必要である。
　経営の効率性について、矢板市は類似団体と比較したとき⑦施設利用率、⑧有収率が低い水準である。⑦施設利用率については、経営改善の一環で施設の統廃合を図った結果、休止中の施設ができたためである。⑧有収率については、老朽管の更新や漏水調査による漏水箇所の特定など対策を講じているため、徐々に改善傾向にある。⑥給水原価については、類似団体と比べても低い水準で推移しているので、今後も費用の削減や投資の効率化を図る努力をしていきたい。</t>
    <rPh sb="1" eb="2">
      <t>ヒガシ</t>
    </rPh>
    <rPh sb="2" eb="4">
      <t>ニホン</t>
    </rPh>
    <rPh sb="4" eb="7">
      <t>ダイシンサイ</t>
    </rPh>
    <rPh sb="8" eb="10">
      <t>エイキョウ</t>
    </rPh>
    <rPh sb="11" eb="12">
      <t>オオ</t>
    </rPh>
    <rPh sb="16" eb="18">
      <t>ヘイセイ</t>
    </rPh>
    <rPh sb="20" eb="21">
      <t>ネン</t>
    </rPh>
    <rPh sb="21" eb="22">
      <t>ド</t>
    </rPh>
    <rPh sb="23" eb="24">
      <t>ノゾ</t>
    </rPh>
    <rPh sb="28" eb="30">
      <t>ケイジョウ</t>
    </rPh>
    <rPh sb="30" eb="32">
      <t>シュウシ</t>
    </rPh>
    <rPh sb="32" eb="34">
      <t>ヒリツ</t>
    </rPh>
    <rPh sb="36" eb="38">
      <t>リュウドウ</t>
    </rPh>
    <rPh sb="38" eb="40">
      <t>ヒリツ</t>
    </rPh>
    <rPh sb="42" eb="44">
      <t>リョウキン</t>
    </rPh>
    <rPh sb="44" eb="46">
      <t>カイシュウ</t>
    </rPh>
    <rPh sb="46" eb="47">
      <t>リツ</t>
    </rPh>
    <rPh sb="53" eb="55">
      <t>ウワマワ</t>
    </rPh>
    <rPh sb="60" eb="62">
      <t>クロジ</t>
    </rPh>
    <rPh sb="63" eb="65">
      <t>ジョウキョウ</t>
    </rPh>
    <rPh sb="73" eb="75">
      <t>ルイセキ</t>
    </rPh>
    <rPh sb="75" eb="77">
      <t>ケッソン</t>
    </rPh>
    <rPh sb="77" eb="78">
      <t>キン</t>
    </rPh>
    <rPh sb="78" eb="80">
      <t>ヒリツ</t>
    </rPh>
    <rPh sb="91" eb="93">
      <t>ケイエイ</t>
    </rPh>
    <rPh sb="94" eb="97">
      <t>ケンゼンセイ</t>
    </rPh>
    <rPh sb="102" eb="103">
      <t>オオム</t>
    </rPh>
    <rPh sb="104" eb="106">
      <t>リョウコウ</t>
    </rPh>
    <rPh sb="107" eb="109">
      <t>ジョウタイ</t>
    </rPh>
    <rPh sb="117" eb="118">
      <t>タダ</t>
    </rPh>
    <rPh sb="121" eb="123">
      <t>キギョウ</t>
    </rPh>
    <rPh sb="123" eb="124">
      <t>サイ</t>
    </rPh>
    <rPh sb="124" eb="126">
      <t>ザンダカ</t>
    </rPh>
    <rPh sb="126" eb="127">
      <t>タイ</t>
    </rPh>
    <rPh sb="127" eb="129">
      <t>キュウスイ</t>
    </rPh>
    <rPh sb="129" eb="131">
      <t>シュウエキ</t>
    </rPh>
    <rPh sb="131" eb="133">
      <t>ヒリツ</t>
    </rPh>
    <rPh sb="134" eb="136">
      <t>ルイジ</t>
    </rPh>
    <rPh sb="136" eb="138">
      <t>ダンタイ</t>
    </rPh>
    <rPh sb="139" eb="140">
      <t>クラ</t>
    </rPh>
    <rPh sb="141" eb="142">
      <t>ヒク</t>
    </rPh>
    <rPh sb="143" eb="145">
      <t>スイジュン</t>
    </rPh>
    <rPh sb="153" eb="155">
      <t>シセツ</t>
    </rPh>
    <rPh sb="155" eb="157">
      <t>コウシン</t>
    </rPh>
    <rPh sb="158" eb="160">
      <t>サキオク</t>
    </rPh>
    <rPh sb="162" eb="164">
      <t>キギョウ</t>
    </rPh>
    <rPh sb="164" eb="165">
      <t>サイ</t>
    </rPh>
    <rPh sb="165" eb="167">
      <t>ザンダカ</t>
    </rPh>
    <rPh sb="168" eb="170">
      <t>ヨクセイ</t>
    </rPh>
    <rPh sb="180" eb="182">
      <t>コンゴ</t>
    </rPh>
    <rPh sb="183" eb="185">
      <t>シセツ</t>
    </rPh>
    <rPh sb="186" eb="189">
      <t>ロウキュウカ</t>
    </rPh>
    <rPh sb="190" eb="191">
      <t>トモナ</t>
    </rPh>
    <rPh sb="192" eb="194">
      <t>コウシン</t>
    </rPh>
    <rPh sb="201" eb="203">
      <t>タガク</t>
    </rPh>
    <rPh sb="207" eb="209">
      <t>ヒツヨウ</t>
    </rPh>
    <rPh sb="215" eb="217">
      <t>スウチ</t>
    </rPh>
    <rPh sb="218" eb="220">
      <t>アッカ</t>
    </rPh>
    <rPh sb="221" eb="223">
      <t>ヨソウ</t>
    </rPh>
    <rPh sb="239" eb="241">
      <t>リョウキン</t>
    </rPh>
    <rPh sb="241" eb="243">
      <t>シュウニュウ</t>
    </rPh>
    <rPh sb="244" eb="246">
      <t>ゲンショウ</t>
    </rPh>
    <rPh sb="248" eb="250">
      <t>ケイエイ</t>
    </rPh>
    <rPh sb="250" eb="252">
      <t>ジョウタイ</t>
    </rPh>
    <rPh sb="253" eb="255">
      <t>ジョジョ</t>
    </rPh>
    <rPh sb="256" eb="258">
      <t>アッカ</t>
    </rPh>
    <rPh sb="263" eb="264">
      <t>オモ</t>
    </rPh>
    <rPh sb="270" eb="271">
      <t>サラ</t>
    </rPh>
    <rPh sb="273" eb="275">
      <t>ケイエイ</t>
    </rPh>
    <rPh sb="275" eb="277">
      <t>カイゼン</t>
    </rPh>
    <rPh sb="278" eb="279">
      <t>ム</t>
    </rPh>
    <rPh sb="281" eb="282">
      <t>ト</t>
    </rPh>
    <rPh sb="283" eb="284">
      <t>ク</t>
    </rPh>
    <rPh sb="294" eb="296">
      <t>ケイエイ</t>
    </rPh>
    <rPh sb="297" eb="299">
      <t>コウリツ</t>
    </rPh>
    <rPh sb="299" eb="300">
      <t>セイ</t>
    </rPh>
    <rPh sb="305" eb="308">
      <t>ヤイタシ</t>
    </rPh>
    <rPh sb="309" eb="311">
      <t>ルイジ</t>
    </rPh>
    <rPh sb="311" eb="313">
      <t>ダンタイ</t>
    </rPh>
    <rPh sb="314" eb="316">
      <t>ヒカク</t>
    </rPh>
    <rPh sb="321" eb="323">
      <t>シセツ</t>
    </rPh>
    <rPh sb="323" eb="325">
      <t>リヨウ</t>
    </rPh>
    <rPh sb="325" eb="326">
      <t>リツ</t>
    </rPh>
    <rPh sb="328" eb="330">
      <t>ユウシュウ</t>
    </rPh>
    <rPh sb="330" eb="331">
      <t>リツ</t>
    </rPh>
    <rPh sb="332" eb="333">
      <t>ヒク</t>
    </rPh>
    <rPh sb="334" eb="336">
      <t>スイジュン</t>
    </rPh>
    <rPh sb="341" eb="343">
      <t>シセツ</t>
    </rPh>
    <rPh sb="343" eb="346">
      <t>リヨウリツ</t>
    </rPh>
    <rPh sb="352" eb="354">
      <t>ケイエイ</t>
    </rPh>
    <rPh sb="354" eb="356">
      <t>カイゼン</t>
    </rPh>
    <rPh sb="357" eb="359">
      <t>イッカン</t>
    </rPh>
    <rPh sb="360" eb="362">
      <t>シセツ</t>
    </rPh>
    <rPh sb="363" eb="366">
      <t>トウハイゴウ</t>
    </rPh>
    <rPh sb="367" eb="368">
      <t>ハカ</t>
    </rPh>
    <rPh sb="370" eb="372">
      <t>ケッカ</t>
    </rPh>
    <rPh sb="373" eb="376">
      <t>キュウシチュウ</t>
    </rPh>
    <rPh sb="377" eb="379">
      <t>シセツ</t>
    </rPh>
    <rPh sb="390" eb="392">
      <t>ユウシュウ</t>
    </rPh>
    <rPh sb="392" eb="393">
      <t>リツ</t>
    </rPh>
    <rPh sb="399" eb="401">
      <t>ロウキュウ</t>
    </rPh>
    <rPh sb="401" eb="402">
      <t>カン</t>
    </rPh>
    <rPh sb="403" eb="405">
      <t>コウシン</t>
    </rPh>
    <rPh sb="406" eb="408">
      <t>ロウスイ</t>
    </rPh>
    <rPh sb="408" eb="410">
      <t>チョウサ</t>
    </rPh>
    <rPh sb="413" eb="415">
      <t>ロウスイ</t>
    </rPh>
    <rPh sb="415" eb="417">
      <t>カショ</t>
    </rPh>
    <rPh sb="418" eb="420">
      <t>トクテイ</t>
    </rPh>
    <rPh sb="422" eb="424">
      <t>タイサク</t>
    </rPh>
    <rPh sb="425" eb="426">
      <t>コウ</t>
    </rPh>
    <rPh sb="433" eb="435">
      <t>ジョジョ</t>
    </rPh>
    <rPh sb="436" eb="438">
      <t>カイゼン</t>
    </rPh>
    <rPh sb="438" eb="440">
      <t>ケイコウ</t>
    </rPh>
    <rPh sb="445" eb="447">
      <t>キュウスイ</t>
    </rPh>
    <rPh sb="447" eb="449">
      <t>ゲンカ</t>
    </rPh>
    <rPh sb="455" eb="457">
      <t>ルイジ</t>
    </rPh>
    <rPh sb="457" eb="459">
      <t>ダンタイ</t>
    </rPh>
    <rPh sb="460" eb="461">
      <t>クラ</t>
    </rPh>
    <rPh sb="464" eb="465">
      <t>ヒク</t>
    </rPh>
    <rPh sb="466" eb="468">
      <t>スイジュン</t>
    </rPh>
    <rPh sb="469" eb="471">
      <t>スイイ</t>
    </rPh>
    <rPh sb="478" eb="480">
      <t>コンゴ</t>
    </rPh>
    <rPh sb="481" eb="483">
      <t>ヒヨウ</t>
    </rPh>
    <rPh sb="484" eb="486">
      <t>サクゲン</t>
    </rPh>
    <rPh sb="487" eb="489">
      <t>トウシ</t>
    </rPh>
    <rPh sb="490" eb="493">
      <t>コウリツカ</t>
    </rPh>
    <rPh sb="494" eb="495">
      <t>ハカ</t>
    </rPh>
    <rPh sb="496" eb="498">
      <t>ドリョク</t>
    </rPh>
    <phoneticPr fontId="4"/>
  </si>
  <si>
    <t>　施設、管路のいずれにおいても法定耐用年数を超えて使用しているものが多くあり、①有形固定資産減価償却率、②管路経年化率の数値を押し上げる形となっている。特に管路については、水道普及期に埋設した水道管が一斉に更新時期を迎えているものの、更新ペースが追い付いていないため、②管路経年化率は、今後も右肩上がりで増加し、類似団体平均値より高い水準で推移していくことが予測される。管路の老朽化は水道事故に直結するため、③管路更新率の向上を最優先の課題とし、計画的に対応する必要がある。
　施設については、維持管理に対する新技術の導入や修繕などで長寿命化させることが可能であるため、積極的に取り組んでいきたい。
　</t>
    <rPh sb="1" eb="3">
      <t>シセツ</t>
    </rPh>
    <rPh sb="4" eb="6">
      <t>カンロ</t>
    </rPh>
    <rPh sb="15" eb="17">
      <t>ホウテイ</t>
    </rPh>
    <rPh sb="17" eb="19">
      <t>タイヨウ</t>
    </rPh>
    <rPh sb="19" eb="21">
      <t>ネンスウ</t>
    </rPh>
    <rPh sb="22" eb="23">
      <t>コ</t>
    </rPh>
    <rPh sb="25" eb="27">
      <t>シヨウ</t>
    </rPh>
    <rPh sb="34" eb="35">
      <t>オオ</t>
    </rPh>
    <rPh sb="40" eb="42">
      <t>ユウケイ</t>
    </rPh>
    <rPh sb="42" eb="44">
      <t>コテイ</t>
    </rPh>
    <rPh sb="44" eb="46">
      <t>シサン</t>
    </rPh>
    <rPh sb="46" eb="48">
      <t>ゲンカ</t>
    </rPh>
    <rPh sb="48" eb="50">
      <t>ショウキャク</t>
    </rPh>
    <rPh sb="50" eb="51">
      <t>リツ</t>
    </rPh>
    <rPh sb="53" eb="55">
      <t>カンロ</t>
    </rPh>
    <rPh sb="55" eb="58">
      <t>ケイネンカ</t>
    </rPh>
    <rPh sb="58" eb="59">
      <t>リツ</t>
    </rPh>
    <rPh sb="60" eb="62">
      <t>スウチ</t>
    </rPh>
    <rPh sb="63" eb="64">
      <t>オ</t>
    </rPh>
    <rPh sb="65" eb="66">
      <t>ア</t>
    </rPh>
    <rPh sb="68" eb="69">
      <t>カタチ</t>
    </rPh>
    <rPh sb="76" eb="77">
      <t>トク</t>
    </rPh>
    <rPh sb="78" eb="80">
      <t>カンロ</t>
    </rPh>
    <rPh sb="86" eb="88">
      <t>スイドウ</t>
    </rPh>
    <rPh sb="88" eb="90">
      <t>フキュウ</t>
    </rPh>
    <rPh sb="90" eb="91">
      <t>キ</t>
    </rPh>
    <rPh sb="92" eb="94">
      <t>マイセツ</t>
    </rPh>
    <rPh sb="96" eb="99">
      <t>スイドウカン</t>
    </rPh>
    <rPh sb="100" eb="102">
      <t>イッセイ</t>
    </rPh>
    <rPh sb="103" eb="105">
      <t>コウシン</t>
    </rPh>
    <rPh sb="105" eb="107">
      <t>ジキ</t>
    </rPh>
    <rPh sb="108" eb="109">
      <t>ムカ</t>
    </rPh>
    <rPh sb="117" eb="119">
      <t>コウシン</t>
    </rPh>
    <rPh sb="123" eb="124">
      <t>オ</t>
    </rPh>
    <rPh sb="125" eb="126">
      <t>ツ</t>
    </rPh>
    <rPh sb="143" eb="145">
      <t>コンゴ</t>
    </rPh>
    <rPh sb="146" eb="148">
      <t>ミギカタ</t>
    </rPh>
    <rPh sb="148" eb="149">
      <t>ア</t>
    </rPh>
    <rPh sb="152" eb="154">
      <t>ゾウカ</t>
    </rPh>
    <rPh sb="156" eb="158">
      <t>ルイジ</t>
    </rPh>
    <rPh sb="158" eb="160">
      <t>ダンタイ</t>
    </rPh>
    <rPh sb="160" eb="163">
      <t>ヘイキンチ</t>
    </rPh>
    <rPh sb="165" eb="166">
      <t>タカ</t>
    </rPh>
    <rPh sb="167" eb="169">
      <t>スイジュン</t>
    </rPh>
    <rPh sb="170" eb="172">
      <t>スイイ</t>
    </rPh>
    <rPh sb="179" eb="181">
      <t>ヨソク</t>
    </rPh>
    <rPh sb="185" eb="187">
      <t>カンロ</t>
    </rPh>
    <rPh sb="188" eb="191">
      <t>ロウキュウカ</t>
    </rPh>
    <rPh sb="192" eb="194">
      <t>スイドウ</t>
    </rPh>
    <rPh sb="194" eb="196">
      <t>ジコ</t>
    </rPh>
    <rPh sb="197" eb="199">
      <t>チョッケツ</t>
    </rPh>
    <rPh sb="205" eb="207">
      <t>カンロ</t>
    </rPh>
    <rPh sb="207" eb="209">
      <t>コウシン</t>
    </rPh>
    <rPh sb="209" eb="210">
      <t>リツ</t>
    </rPh>
    <rPh sb="211" eb="213">
      <t>コウジョウ</t>
    </rPh>
    <rPh sb="214" eb="215">
      <t>サイ</t>
    </rPh>
    <rPh sb="215" eb="217">
      <t>ユウセン</t>
    </rPh>
    <rPh sb="218" eb="220">
      <t>カダイ</t>
    </rPh>
    <rPh sb="223" eb="226">
      <t>ケイカクテキ</t>
    </rPh>
    <rPh sb="227" eb="229">
      <t>タイオウ</t>
    </rPh>
    <rPh sb="231" eb="233">
      <t>ヒツヨウ</t>
    </rPh>
    <rPh sb="239" eb="241">
      <t>シセツ</t>
    </rPh>
    <rPh sb="247" eb="249">
      <t>イジ</t>
    </rPh>
    <rPh sb="249" eb="251">
      <t>カンリ</t>
    </rPh>
    <rPh sb="252" eb="253">
      <t>タイ</t>
    </rPh>
    <rPh sb="255" eb="256">
      <t>シン</t>
    </rPh>
    <rPh sb="256" eb="258">
      <t>ギジュツ</t>
    </rPh>
    <rPh sb="259" eb="261">
      <t>ドウニュウ</t>
    </rPh>
    <rPh sb="262" eb="264">
      <t>シュウゼン</t>
    </rPh>
    <rPh sb="267" eb="268">
      <t>チョウ</t>
    </rPh>
    <rPh sb="268" eb="271">
      <t>ジュミョウカ</t>
    </rPh>
    <rPh sb="277" eb="279">
      <t>カノウ</t>
    </rPh>
    <rPh sb="285" eb="288">
      <t>セッキョクテキ</t>
    </rPh>
    <rPh sb="289" eb="290">
      <t>ト</t>
    </rPh>
    <rPh sb="291" eb="292">
      <t>ク</t>
    </rPh>
    <phoneticPr fontId="4"/>
  </si>
  <si>
    <t>　健全性を優先させた経営を行っているため、概ね良好な経営状況となっているが、一方で、老朽化対策が不十分であることや、人口減による料金収入の減少が見込まれる中での財源確保など、抱える問題も多い。
　今後、適切な水需要を把握した上での施設統廃合の推進、料金体系の見直しによる財務基盤強化の検討、中長期にわたる事業計画の策定など、経営改善への対策が急務となっている。</t>
    <rPh sb="1" eb="4">
      <t>ケンゼンセイ</t>
    </rPh>
    <rPh sb="5" eb="7">
      <t>ユウセン</t>
    </rPh>
    <rPh sb="10" eb="12">
      <t>ケイエイ</t>
    </rPh>
    <rPh sb="13" eb="14">
      <t>オコナ</t>
    </rPh>
    <rPh sb="21" eb="22">
      <t>オオム</t>
    </rPh>
    <rPh sb="23" eb="25">
      <t>リョウコウ</t>
    </rPh>
    <rPh sb="26" eb="28">
      <t>ケイエイ</t>
    </rPh>
    <rPh sb="28" eb="30">
      <t>ジョウキョウ</t>
    </rPh>
    <rPh sb="38" eb="40">
      <t>イッポウ</t>
    </rPh>
    <rPh sb="42" eb="45">
      <t>ロウキュウカ</t>
    </rPh>
    <rPh sb="45" eb="47">
      <t>タイサク</t>
    </rPh>
    <rPh sb="48" eb="51">
      <t>フジュウブン</t>
    </rPh>
    <rPh sb="58" eb="60">
      <t>ジンコウ</t>
    </rPh>
    <rPh sb="60" eb="61">
      <t>ゲン</t>
    </rPh>
    <rPh sb="64" eb="66">
      <t>リョウキン</t>
    </rPh>
    <rPh sb="66" eb="68">
      <t>シュウニュウ</t>
    </rPh>
    <rPh sb="69" eb="71">
      <t>ゲンショウ</t>
    </rPh>
    <rPh sb="72" eb="74">
      <t>ミコ</t>
    </rPh>
    <rPh sb="77" eb="78">
      <t>ナカ</t>
    </rPh>
    <rPh sb="80" eb="82">
      <t>ザイゲン</t>
    </rPh>
    <rPh sb="82" eb="84">
      <t>カクホ</t>
    </rPh>
    <rPh sb="87" eb="88">
      <t>カカ</t>
    </rPh>
    <rPh sb="90" eb="92">
      <t>モンダイ</t>
    </rPh>
    <rPh sb="93" eb="94">
      <t>オオ</t>
    </rPh>
    <rPh sb="98" eb="100">
      <t>コンゴ</t>
    </rPh>
    <rPh sb="101" eb="103">
      <t>テキセツ</t>
    </rPh>
    <rPh sb="104" eb="105">
      <t>ミズ</t>
    </rPh>
    <rPh sb="105" eb="107">
      <t>ジュヨウ</t>
    </rPh>
    <rPh sb="108" eb="110">
      <t>ハアク</t>
    </rPh>
    <rPh sb="112" eb="113">
      <t>ウエ</t>
    </rPh>
    <rPh sb="115" eb="117">
      <t>シセツ</t>
    </rPh>
    <rPh sb="117" eb="120">
      <t>トウハイゴウ</t>
    </rPh>
    <rPh sb="121" eb="123">
      <t>スイシン</t>
    </rPh>
    <rPh sb="124" eb="126">
      <t>リョウキン</t>
    </rPh>
    <rPh sb="126" eb="128">
      <t>タイケイ</t>
    </rPh>
    <rPh sb="129" eb="131">
      <t>ミナオ</t>
    </rPh>
    <rPh sb="135" eb="137">
      <t>ザイム</t>
    </rPh>
    <rPh sb="137" eb="139">
      <t>キバン</t>
    </rPh>
    <rPh sb="139" eb="141">
      <t>キョウカ</t>
    </rPh>
    <rPh sb="142" eb="144">
      <t>ケントウ</t>
    </rPh>
    <rPh sb="145" eb="148">
      <t>チュウチョウキ</t>
    </rPh>
    <rPh sb="152" eb="154">
      <t>ジギョウ</t>
    </rPh>
    <rPh sb="154" eb="156">
      <t>ケイカク</t>
    </rPh>
    <rPh sb="157" eb="159">
      <t>サクテイ</t>
    </rPh>
    <rPh sb="162" eb="164">
      <t>ケイエイ</t>
    </rPh>
    <rPh sb="164" eb="166">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</si>
</sst>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0.72</c:v>
                </c:pt>
                <c:pt idx="1">
                  <c:v>1.18</c:v>
                </c:pt>
                <c:pt idx="2">
                  <c:v>0.46</c:v>
                </c:pt>
                <c:pt idx="3">
                  <c:v>0.41</c:v>
                </c:pt>
                <c:pt idx="4">
                  <c:v>0.91</c:v>
                </c:pt>
              </c:numCache>
            </c:numRef>
          </c:val>
        </c:ser>
        <c:dLbls>
          <c:showLegendKey val="0"/>
          <c:showVal val="0"/>
          <c:showCatName val="0"/>
          <c:showSerName val="0"/>
          <c:showPercent val="0"/>
          <c:showBubbleSize val="0"/>
        </c:dLbls>
        <c:gapWidth val="150"/>
        <c:axId val="90347392"/>
        <c:axId val="9046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90347392"/>
        <c:axId val="90468352"/>
      </c:lineChart>
      <c:dateAx>
        <c:axId val="90347392"/>
        <c:scaling>
          <c:orientation val="minMax"/>
        </c:scaling>
        <c:delete val="1"/>
        <c:axPos val="b"/>
        <c:numFmt formatCode="ge" sourceLinked="1"/>
        <c:majorTickMark val="none"/>
        <c:minorTickMark val="none"/>
        <c:tickLblPos val="none"/>
        <c:crossAx val="90468352"/>
        <c:crosses val="autoZero"/>
        <c:auto val="1"/>
        <c:lblOffset val="100"/>
        <c:baseTimeUnit val="years"/>
      </c:dateAx>
      <c:valAx>
        <c:axId val="9046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4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55.81</c:v>
                </c:pt>
                <c:pt idx="1">
                  <c:v>52.5</c:v>
                </c:pt>
                <c:pt idx="2">
                  <c:v>52.3</c:v>
                </c:pt>
                <c:pt idx="3">
                  <c:v>53.08</c:v>
                </c:pt>
                <c:pt idx="4">
                  <c:v>50.53</c:v>
                </c:pt>
              </c:numCache>
            </c:numRef>
          </c:val>
        </c:ser>
        <c:dLbls>
          <c:showLegendKey val="0"/>
          <c:showVal val="0"/>
          <c:showCatName val="0"/>
          <c:showSerName val="0"/>
          <c:showPercent val="0"/>
          <c:showBubbleSize val="0"/>
        </c:dLbls>
        <c:gapWidth val="150"/>
        <c:axId val="59611776"/>
        <c:axId val="5961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59611776"/>
        <c:axId val="59618048"/>
      </c:lineChart>
      <c:dateAx>
        <c:axId val="59611776"/>
        <c:scaling>
          <c:orientation val="minMax"/>
        </c:scaling>
        <c:delete val="1"/>
        <c:axPos val="b"/>
        <c:numFmt formatCode="ge" sourceLinked="1"/>
        <c:majorTickMark val="none"/>
        <c:minorTickMark val="none"/>
        <c:tickLblPos val="none"/>
        <c:crossAx val="59618048"/>
        <c:crosses val="autoZero"/>
        <c:auto val="1"/>
        <c:lblOffset val="100"/>
        <c:baseTimeUnit val="years"/>
      </c:dateAx>
      <c:valAx>
        <c:axId val="5961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61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73.64</c:v>
                </c:pt>
                <c:pt idx="1">
                  <c:v>73.89</c:v>
                </c:pt>
                <c:pt idx="2">
                  <c:v>74.819999999999993</c:v>
                </c:pt>
                <c:pt idx="3">
                  <c:v>73.95</c:v>
                </c:pt>
                <c:pt idx="4">
                  <c:v>75.11</c:v>
                </c:pt>
              </c:numCache>
            </c:numRef>
          </c:val>
        </c:ser>
        <c:dLbls>
          <c:showLegendKey val="0"/>
          <c:showVal val="0"/>
          <c:showCatName val="0"/>
          <c:showSerName val="0"/>
          <c:showPercent val="0"/>
          <c:showBubbleSize val="0"/>
        </c:dLbls>
        <c:gapWidth val="150"/>
        <c:axId val="87390464"/>
        <c:axId val="9025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87390464"/>
        <c:axId val="90251648"/>
      </c:lineChart>
      <c:dateAx>
        <c:axId val="87390464"/>
        <c:scaling>
          <c:orientation val="minMax"/>
        </c:scaling>
        <c:delete val="1"/>
        <c:axPos val="b"/>
        <c:numFmt formatCode="ge" sourceLinked="1"/>
        <c:majorTickMark val="none"/>
        <c:minorTickMark val="none"/>
        <c:tickLblPos val="none"/>
        <c:crossAx val="90251648"/>
        <c:crosses val="autoZero"/>
        <c:auto val="1"/>
        <c:lblOffset val="100"/>
        <c:baseTimeUnit val="years"/>
      </c:dateAx>
      <c:valAx>
        <c:axId val="9025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9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111.25</c:v>
                </c:pt>
                <c:pt idx="1">
                  <c:v>97.96</c:v>
                </c:pt>
                <c:pt idx="2">
                  <c:v>106.11</c:v>
                </c:pt>
                <c:pt idx="3">
                  <c:v>112.24</c:v>
                </c:pt>
                <c:pt idx="4">
                  <c:v>114.92</c:v>
                </c:pt>
              </c:numCache>
            </c:numRef>
          </c:val>
        </c:ser>
        <c:dLbls>
          <c:showLegendKey val="0"/>
          <c:showVal val="0"/>
          <c:showCatName val="0"/>
          <c:showSerName val="0"/>
          <c:showPercent val="0"/>
          <c:showBubbleSize val="0"/>
        </c:dLbls>
        <c:gapWidth val="150"/>
        <c:axId val="59123584"/>
        <c:axId val="5912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59123584"/>
        <c:axId val="59125760"/>
      </c:lineChart>
      <c:dateAx>
        <c:axId val="59123584"/>
        <c:scaling>
          <c:orientation val="minMax"/>
        </c:scaling>
        <c:delete val="1"/>
        <c:axPos val="b"/>
        <c:numFmt formatCode="ge" sourceLinked="1"/>
        <c:majorTickMark val="none"/>
        <c:minorTickMark val="none"/>
        <c:tickLblPos val="none"/>
        <c:crossAx val="59125760"/>
        <c:crosses val="autoZero"/>
        <c:auto val="1"/>
        <c:lblOffset val="100"/>
        <c:baseTimeUnit val="years"/>
      </c:dateAx>
      <c:valAx>
        <c:axId val="59125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912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38.21</c:v>
                </c:pt>
                <c:pt idx="1">
                  <c:v>39.44</c:v>
                </c:pt>
                <c:pt idx="2">
                  <c:v>40.090000000000003</c:v>
                </c:pt>
                <c:pt idx="3">
                  <c:v>41.29</c:v>
                </c:pt>
                <c:pt idx="4">
                  <c:v>45.37</c:v>
                </c:pt>
              </c:numCache>
            </c:numRef>
          </c:val>
        </c:ser>
        <c:dLbls>
          <c:showLegendKey val="0"/>
          <c:showVal val="0"/>
          <c:showCatName val="0"/>
          <c:showSerName val="0"/>
          <c:showPercent val="0"/>
          <c:showBubbleSize val="0"/>
        </c:dLbls>
        <c:gapWidth val="150"/>
        <c:axId val="59155968"/>
        <c:axId val="5915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59155968"/>
        <c:axId val="59157888"/>
      </c:lineChart>
      <c:dateAx>
        <c:axId val="59155968"/>
        <c:scaling>
          <c:orientation val="minMax"/>
        </c:scaling>
        <c:delete val="1"/>
        <c:axPos val="b"/>
        <c:numFmt formatCode="ge" sourceLinked="1"/>
        <c:majorTickMark val="none"/>
        <c:minorTickMark val="none"/>
        <c:tickLblPos val="none"/>
        <c:crossAx val="59157888"/>
        <c:crosses val="autoZero"/>
        <c:auto val="1"/>
        <c:lblOffset val="100"/>
        <c:baseTimeUnit val="years"/>
      </c:dateAx>
      <c:valAx>
        <c:axId val="5915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15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0.43</c:v>
                </c:pt>
                <c:pt idx="1">
                  <c:v>0.74</c:v>
                </c:pt>
                <c:pt idx="2">
                  <c:v>5.49</c:v>
                </c:pt>
                <c:pt idx="3">
                  <c:v>13.67</c:v>
                </c:pt>
                <c:pt idx="4">
                  <c:v>15.34</c:v>
                </c:pt>
              </c:numCache>
            </c:numRef>
          </c:val>
        </c:ser>
        <c:dLbls>
          <c:showLegendKey val="0"/>
          <c:showVal val="0"/>
          <c:showCatName val="0"/>
          <c:showSerName val="0"/>
          <c:showPercent val="0"/>
          <c:showBubbleSize val="0"/>
        </c:dLbls>
        <c:gapWidth val="150"/>
        <c:axId val="59193984"/>
        <c:axId val="5920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59193984"/>
        <c:axId val="59200256"/>
      </c:lineChart>
      <c:dateAx>
        <c:axId val="59193984"/>
        <c:scaling>
          <c:orientation val="minMax"/>
        </c:scaling>
        <c:delete val="1"/>
        <c:axPos val="b"/>
        <c:numFmt formatCode="ge" sourceLinked="1"/>
        <c:majorTickMark val="none"/>
        <c:minorTickMark val="none"/>
        <c:tickLblPos val="none"/>
        <c:crossAx val="59200256"/>
        <c:crosses val="autoZero"/>
        <c:auto val="1"/>
        <c:lblOffset val="100"/>
        <c:baseTimeUnit val="years"/>
      </c:dateAx>
      <c:valAx>
        <c:axId val="5920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19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9398784"/>
        <c:axId val="5940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59398784"/>
        <c:axId val="59405056"/>
      </c:lineChart>
      <c:dateAx>
        <c:axId val="59398784"/>
        <c:scaling>
          <c:orientation val="minMax"/>
        </c:scaling>
        <c:delete val="1"/>
        <c:axPos val="b"/>
        <c:numFmt formatCode="ge" sourceLinked="1"/>
        <c:majorTickMark val="none"/>
        <c:minorTickMark val="none"/>
        <c:tickLblPos val="none"/>
        <c:crossAx val="59405056"/>
        <c:crosses val="autoZero"/>
        <c:auto val="1"/>
        <c:lblOffset val="100"/>
        <c:baseTimeUnit val="years"/>
      </c:dateAx>
      <c:valAx>
        <c:axId val="59405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939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329.43</c:v>
                </c:pt>
                <c:pt idx="1">
                  <c:v>256.91000000000003</c:v>
                </c:pt>
                <c:pt idx="2">
                  <c:v>487.03</c:v>
                </c:pt>
                <c:pt idx="3">
                  <c:v>839.39</c:v>
                </c:pt>
                <c:pt idx="4">
                  <c:v>161.09</c:v>
                </c:pt>
              </c:numCache>
            </c:numRef>
          </c:val>
        </c:ser>
        <c:dLbls>
          <c:showLegendKey val="0"/>
          <c:showVal val="0"/>
          <c:showCatName val="0"/>
          <c:showSerName val="0"/>
          <c:showPercent val="0"/>
          <c:showBubbleSize val="0"/>
        </c:dLbls>
        <c:gapWidth val="150"/>
        <c:axId val="59415168"/>
        <c:axId val="5942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59415168"/>
        <c:axId val="59429632"/>
      </c:lineChart>
      <c:dateAx>
        <c:axId val="59415168"/>
        <c:scaling>
          <c:orientation val="minMax"/>
        </c:scaling>
        <c:delete val="1"/>
        <c:axPos val="b"/>
        <c:numFmt formatCode="ge" sourceLinked="1"/>
        <c:majorTickMark val="none"/>
        <c:minorTickMark val="none"/>
        <c:tickLblPos val="none"/>
        <c:crossAx val="59429632"/>
        <c:crosses val="autoZero"/>
        <c:auto val="1"/>
        <c:lblOffset val="100"/>
        <c:baseTimeUnit val="years"/>
      </c:dateAx>
      <c:valAx>
        <c:axId val="59429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941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359.09</c:v>
                </c:pt>
                <c:pt idx="1">
                  <c:v>366.62</c:v>
                </c:pt>
                <c:pt idx="2">
                  <c:v>333.18</c:v>
                </c:pt>
                <c:pt idx="3">
                  <c:v>315.94</c:v>
                </c:pt>
                <c:pt idx="4">
                  <c:v>308.62</c:v>
                </c:pt>
              </c:numCache>
            </c:numRef>
          </c:val>
        </c:ser>
        <c:dLbls>
          <c:showLegendKey val="0"/>
          <c:showVal val="0"/>
          <c:showCatName val="0"/>
          <c:showSerName val="0"/>
          <c:showPercent val="0"/>
          <c:showBubbleSize val="0"/>
        </c:dLbls>
        <c:gapWidth val="150"/>
        <c:axId val="59455744"/>
        <c:axId val="5946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59455744"/>
        <c:axId val="59462016"/>
      </c:lineChart>
      <c:dateAx>
        <c:axId val="59455744"/>
        <c:scaling>
          <c:orientation val="minMax"/>
        </c:scaling>
        <c:delete val="1"/>
        <c:axPos val="b"/>
        <c:numFmt formatCode="ge" sourceLinked="1"/>
        <c:majorTickMark val="none"/>
        <c:minorTickMark val="none"/>
        <c:tickLblPos val="none"/>
        <c:crossAx val="59462016"/>
        <c:crosses val="autoZero"/>
        <c:auto val="1"/>
        <c:lblOffset val="100"/>
        <c:baseTimeUnit val="years"/>
      </c:dateAx>
      <c:valAx>
        <c:axId val="59462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945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106.87</c:v>
                </c:pt>
                <c:pt idx="1">
                  <c:v>94.12</c:v>
                </c:pt>
                <c:pt idx="2">
                  <c:v>102.01</c:v>
                </c:pt>
                <c:pt idx="3">
                  <c:v>108.03</c:v>
                </c:pt>
                <c:pt idx="4">
                  <c:v>112.4</c:v>
                </c:pt>
              </c:numCache>
            </c:numRef>
          </c:val>
        </c:ser>
        <c:dLbls>
          <c:showLegendKey val="0"/>
          <c:showVal val="0"/>
          <c:showCatName val="0"/>
          <c:showSerName val="0"/>
          <c:showPercent val="0"/>
          <c:showBubbleSize val="0"/>
        </c:dLbls>
        <c:gapWidth val="150"/>
        <c:axId val="59482112"/>
        <c:axId val="5948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59482112"/>
        <c:axId val="59484032"/>
      </c:lineChart>
      <c:dateAx>
        <c:axId val="59482112"/>
        <c:scaling>
          <c:orientation val="minMax"/>
        </c:scaling>
        <c:delete val="1"/>
        <c:axPos val="b"/>
        <c:numFmt formatCode="ge" sourceLinked="1"/>
        <c:majorTickMark val="none"/>
        <c:minorTickMark val="none"/>
        <c:tickLblPos val="none"/>
        <c:crossAx val="59484032"/>
        <c:crosses val="autoZero"/>
        <c:auto val="1"/>
        <c:lblOffset val="100"/>
        <c:baseTimeUnit val="years"/>
      </c:dateAx>
      <c:valAx>
        <c:axId val="5948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48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156.36000000000001</c:v>
                </c:pt>
                <c:pt idx="1">
                  <c:v>172.89</c:v>
                </c:pt>
                <c:pt idx="2">
                  <c:v>165.4</c:v>
                </c:pt>
                <c:pt idx="3">
                  <c:v>156.47999999999999</c:v>
                </c:pt>
                <c:pt idx="4">
                  <c:v>151.55000000000001</c:v>
                </c:pt>
              </c:numCache>
            </c:numRef>
          </c:val>
        </c:ser>
        <c:dLbls>
          <c:showLegendKey val="0"/>
          <c:showVal val="0"/>
          <c:showCatName val="0"/>
          <c:showSerName val="0"/>
          <c:showPercent val="0"/>
          <c:showBubbleSize val="0"/>
        </c:dLbls>
        <c:gapWidth val="150"/>
        <c:axId val="59497472"/>
        <c:axId val="5959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59497472"/>
        <c:axId val="59593856"/>
      </c:lineChart>
      <c:dateAx>
        <c:axId val="59497472"/>
        <c:scaling>
          <c:orientation val="minMax"/>
        </c:scaling>
        <c:delete val="1"/>
        <c:axPos val="b"/>
        <c:numFmt formatCode="ge" sourceLinked="1"/>
        <c:majorTickMark val="none"/>
        <c:minorTickMark val="none"/>
        <c:tickLblPos val="none"/>
        <c:crossAx val="59593856"/>
        <c:crosses val="autoZero"/>
        <c:auto val="1"/>
        <c:lblOffset val="100"/>
        <c:baseTimeUnit val="years"/>
      </c:dateAx>
      <c:valAx>
        <c:axId val="5959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49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N1" zoomScale="70" zoomScaleNormal="70" workbookViewId="0">
      <selection activeCell="BN89" sqref="BN89"/>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栃木県　矢板市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34114</v>
      </c>
      <c r="AJ8" s="75"/>
      <c r="AK8" s="75"/>
      <c r="AL8" s="75"/>
      <c r="AM8" s="75"/>
      <c r="AN8" s="75"/>
      <c r="AO8" s="75"/>
      <c r="AP8" s="76"/>
      <c r="AQ8" s="57">
        <f>データ!R6</f>
        <v>170.46</v>
      </c>
      <c r="AR8" s="57"/>
      <c r="AS8" s="57"/>
      <c r="AT8" s="57"/>
      <c r="AU8" s="57"/>
      <c r="AV8" s="57"/>
      <c r="AW8" s="57"/>
      <c r="AX8" s="57"/>
      <c r="AY8" s="57">
        <f>データ!S6</f>
        <v>200.13</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74.39</v>
      </c>
      <c r="K10" s="57"/>
      <c r="L10" s="57"/>
      <c r="M10" s="57"/>
      <c r="N10" s="57"/>
      <c r="O10" s="57"/>
      <c r="P10" s="57"/>
      <c r="Q10" s="57"/>
      <c r="R10" s="57">
        <f>データ!O6</f>
        <v>99.29</v>
      </c>
      <c r="S10" s="57"/>
      <c r="T10" s="57"/>
      <c r="U10" s="57"/>
      <c r="V10" s="57"/>
      <c r="W10" s="57"/>
      <c r="X10" s="57"/>
      <c r="Y10" s="57"/>
      <c r="Z10" s="65">
        <f>データ!P6</f>
        <v>3130</v>
      </c>
      <c r="AA10" s="65"/>
      <c r="AB10" s="65"/>
      <c r="AC10" s="65"/>
      <c r="AD10" s="65"/>
      <c r="AE10" s="65"/>
      <c r="AF10" s="65"/>
      <c r="AG10" s="65"/>
      <c r="AH10" s="2"/>
      <c r="AI10" s="65">
        <f>データ!T6</f>
        <v>33807</v>
      </c>
      <c r="AJ10" s="65"/>
      <c r="AK10" s="65"/>
      <c r="AL10" s="65"/>
      <c r="AM10" s="65"/>
      <c r="AN10" s="65"/>
      <c r="AO10" s="65"/>
      <c r="AP10" s="65"/>
      <c r="AQ10" s="57">
        <f>データ!U6</f>
        <v>126.9</v>
      </c>
      <c r="AR10" s="57"/>
      <c r="AS10" s="57"/>
      <c r="AT10" s="57"/>
      <c r="AU10" s="57"/>
      <c r="AV10" s="57"/>
      <c r="AW10" s="57"/>
      <c r="AX10" s="57"/>
      <c r="AY10" s="57">
        <f>データ!V6</f>
        <v>266.41000000000003</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92118</v>
      </c>
      <c r="D6" s="31">
        <f t="shared" si="3"/>
        <v>46</v>
      </c>
      <c r="E6" s="31">
        <f t="shared" si="3"/>
        <v>1</v>
      </c>
      <c r="F6" s="31">
        <f t="shared" si="3"/>
        <v>0</v>
      </c>
      <c r="G6" s="31">
        <f t="shared" si="3"/>
        <v>1</v>
      </c>
      <c r="H6" s="31" t="str">
        <f t="shared" si="3"/>
        <v>栃木県　矢板市</v>
      </c>
      <c r="I6" s="31" t="str">
        <f t="shared" si="3"/>
        <v>法適用</v>
      </c>
      <c r="J6" s="31" t="str">
        <f t="shared" si="3"/>
        <v>水道事業</v>
      </c>
      <c r="K6" s="31" t="str">
        <f t="shared" si="3"/>
        <v>末端給水事業</v>
      </c>
      <c r="L6" s="31" t="str">
        <f t="shared" si="3"/>
        <v>A5</v>
      </c>
      <c r="M6" s="32" t="str">
        <f t="shared" si="3"/>
        <v>-</v>
      </c>
      <c r="N6" s="32">
        <f t="shared" si="3"/>
        <v>74.39</v>
      </c>
      <c r="O6" s="32">
        <f t="shared" si="3"/>
        <v>99.29</v>
      </c>
      <c r="P6" s="32">
        <f t="shared" si="3"/>
        <v>3130</v>
      </c>
      <c r="Q6" s="32">
        <f t="shared" si="3"/>
        <v>34114</v>
      </c>
      <c r="R6" s="32">
        <f t="shared" si="3"/>
        <v>170.46</v>
      </c>
      <c r="S6" s="32">
        <f t="shared" si="3"/>
        <v>200.13</v>
      </c>
      <c r="T6" s="32">
        <f t="shared" si="3"/>
        <v>33807</v>
      </c>
      <c r="U6" s="32">
        <f t="shared" si="3"/>
        <v>126.9</v>
      </c>
      <c r="V6" s="32">
        <f t="shared" si="3"/>
        <v>266.41000000000003</v>
      </c>
      <c r="W6" s="33">
        <f>IF(W7="",NA(),W7)</f>
        <v>111.25</v>
      </c>
      <c r="X6" s="33">
        <f t="shared" ref="X6:AF6" si="4">IF(X7="",NA(),X7)</f>
        <v>97.96</v>
      </c>
      <c r="Y6" s="33">
        <f t="shared" si="4"/>
        <v>106.11</v>
      </c>
      <c r="Z6" s="33">
        <f t="shared" si="4"/>
        <v>112.24</v>
      </c>
      <c r="AA6" s="33">
        <f t="shared" si="4"/>
        <v>114.92</v>
      </c>
      <c r="AB6" s="33">
        <f t="shared" si="4"/>
        <v>108.43</v>
      </c>
      <c r="AC6" s="33">
        <f t="shared" si="4"/>
        <v>105.61</v>
      </c>
      <c r="AD6" s="33">
        <f t="shared" si="4"/>
        <v>106.41</v>
      </c>
      <c r="AE6" s="33">
        <f t="shared" si="4"/>
        <v>106.89</v>
      </c>
      <c r="AF6" s="33">
        <f t="shared" si="4"/>
        <v>109.04</v>
      </c>
      <c r="AG6" s="32" t="str">
        <f>IF(AG7="","",IF(AG7="-","【-】","【"&amp;SUBSTITUTE(TEXT(AG7,"#,##0.00"),"-","△")&amp;"】"))</f>
        <v>【113.03】</v>
      </c>
      <c r="AH6" s="32">
        <f>IF(AH7="",NA(),AH7)</f>
        <v>0</v>
      </c>
      <c r="AI6" s="32">
        <f t="shared" ref="AI6:AQ6" si="5">IF(AI7="",NA(),AI7)</f>
        <v>0</v>
      </c>
      <c r="AJ6" s="32">
        <f t="shared" si="5"/>
        <v>0</v>
      </c>
      <c r="AK6" s="32">
        <f t="shared" si="5"/>
        <v>0</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329.43</v>
      </c>
      <c r="AT6" s="33">
        <f t="shared" ref="AT6:BB6" si="6">IF(AT7="",NA(),AT7)</f>
        <v>256.91000000000003</v>
      </c>
      <c r="AU6" s="33">
        <f t="shared" si="6"/>
        <v>487.03</v>
      </c>
      <c r="AV6" s="33">
        <f t="shared" si="6"/>
        <v>839.39</v>
      </c>
      <c r="AW6" s="33">
        <f t="shared" si="6"/>
        <v>161.09</v>
      </c>
      <c r="AX6" s="33">
        <f t="shared" si="6"/>
        <v>792.56</v>
      </c>
      <c r="AY6" s="33">
        <f t="shared" si="6"/>
        <v>832.37</v>
      </c>
      <c r="AZ6" s="33">
        <f t="shared" si="6"/>
        <v>852.01</v>
      </c>
      <c r="BA6" s="33">
        <f t="shared" si="6"/>
        <v>909.68</v>
      </c>
      <c r="BB6" s="33">
        <f t="shared" si="6"/>
        <v>382.09</v>
      </c>
      <c r="BC6" s="32" t="str">
        <f>IF(BC7="","",IF(BC7="-","【-】","【"&amp;SUBSTITUTE(TEXT(BC7,"#,##0.00"),"-","△")&amp;"】"))</f>
        <v>【264.16】</v>
      </c>
      <c r="BD6" s="33">
        <f>IF(BD7="",NA(),BD7)</f>
        <v>359.09</v>
      </c>
      <c r="BE6" s="33">
        <f t="shared" ref="BE6:BM6" si="7">IF(BE7="",NA(),BE7)</f>
        <v>366.62</v>
      </c>
      <c r="BF6" s="33">
        <f t="shared" si="7"/>
        <v>333.18</v>
      </c>
      <c r="BG6" s="33">
        <f t="shared" si="7"/>
        <v>315.94</v>
      </c>
      <c r="BH6" s="33">
        <f t="shared" si="7"/>
        <v>308.62</v>
      </c>
      <c r="BI6" s="33">
        <f t="shared" si="7"/>
        <v>403.05</v>
      </c>
      <c r="BJ6" s="33">
        <f t="shared" si="7"/>
        <v>403.15</v>
      </c>
      <c r="BK6" s="33">
        <f t="shared" si="7"/>
        <v>391.4</v>
      </c>
      <c r="BL6" s="33">
        <f t="shared" si="7"/>
        <v>382.65</v>
      </c>
      <c r="BM6" s="33">
        <f t="shared" si="7"/>
        <v>385.06</v>
      </c>
      <c r="BN6" s="32" t="str">
        <f>IF(BN7="","",IF(BN7="-","【-】","【"&amp;SUBSTITUTE(TEXT(BN7,"#,##0.00"),"-","△")&amp;"】"))</f>
        <v>【283.72】</v>
      </c>
      <c r="BO6" s="33">
        <f>IF(BO7="",NA(),BO7)</f>
        <v>106.87</v>
      </c>
      <c r="BP6" s="33">
        <f t="shared" ref="BP6:BX6" si="8">IF(BP7="",NA(),BP7)</f>
        <v>94.12</v>
      </c>
      <c r="BQ6" s="33">
        <f t="shared" si="8"/>
        <v>102.01</v>
      </c>
      <c r="BR6" s="33">
        <f t="shared" si="8"/>
        <v>108.03</v>
      </c>
      <c r="BS6" s="33">
        <f t="shared" si="8"/>
        <v>112.4</v>
      </c>
      <c r="BT6" s="33">
        <f t="shared" si="8"/>
        <v>97.63</v>
      </c>
      <c r="BU6" s="33">
        <f t="shared" si="8"/>
        <v>94.86</v>
      </c>
      <c r="BV6" s="33">
        <f t="shared" si="8"/>
        <v>95.91</v>
      </c>
      <c r="BW6" s="33">
        <f t="shared" si="8"/>
        <v>96.1</v>
      </c>
      <c r="BX6" s="33">
        <f t="shared" si="8"/>
        <v>99.07</v>
      </c>
      <c r="BY6" s="32" t="str">
        <f>IF(BY7="","",IF(BY7="-","【-】","【"&amp;SUBSTITUTE(TEXT(BY7,"#,##0.00"),"-","△")&amp;"】"))</f>
        <v>【104.60】</v>
      </c>
      <c r="BZ6" s="33">
        <f>IF(BZ7="",NA(),BZ7)</f>
        <v>156.36000000000001</v>
      </c>
      <c r="CA6" s="33">
        <f t="shared" ref="CA6:CI6" si="9">IF(CA7="",NA(),CA7)</f>
        <v>172.89</v>
      </c>
      <c r="CB6" s="33">
        <f t="shared" si="9"/>
        <v>165.4</v>
      </c>
      <c r="CC6" s="33">
        <f t="shared" si="9"/>
        <v>156.47999999999999</v>
      </c>
      <c r="CD6" s="33">
        <f t="shared" si="9"/>
        <v>151.55000000000001</v>
      </c>
      <c r="CE6" s="33">
        <f t="shared" si="9"/>
        <v>172.59</v>
      </c>
      <c r="CF6" s="33">
        <f t="shared" si="9"/>
        <v>179.14</v>
      </c>
      <c r="CG6" s="33">
        <f t="shared" si="9"/>
        <v>179.29</v>
      </c>
      <c r="CH6" s="33">
        <f t="shared" si="9"/>
        <v>178.39</v>
      </c>
      <c r="CI6" s="33">
        <f t="shared" si="9"/>
        <v>173.03</v>
      </c>
      <c r="CJ6" s="32" t="str">
        <f>IF(CJ7="","",IF(CJ7="-","【-】","【"&amp;SUBSTITUTE(TEXT(CJ7,"#,##0.00"),"-","△")&amp;"】"))</f>
        <v>【164.21】</v>
      </c>
      <c r="CK6" s="33">
        <f>IF(CK7="",NA(),CK7)</f>
        <v>55.81</v>
      </c>
      <c r="CL6" s="33">
        <f t="shared" ref="CL6:CT6" si="10">IF(CL7="",NA(),CL7)</f>
        <v>52.5</v>
      </c>
      <c r="CM6" s="33">
        <f t="shared" si="10"/>
        <v>52.3</v>
      </c>
      <c r="CN6" s="33">
        <f t="shared" si="10"/>
        <v>53.08</v>
      </c>
      <c r="CO6" s="33">
        <f t="shared" si="10"/>
        <v>50.53</v>
      </c>
      <c r="CP6" s="33">
        <f t="shared" si="10"/>
        <v>60.17</v>
      </c>
      <c r="CQ6" s="33">
        <f t="shared" si="10"/>
        <v>58.76</v>
      </c>
      <c r="CR6" s="33">
        <f t="shared" si="10"/>
        <v>59.09</v>
      </c>
      <c r="CS6" s="33">
        <f t="shared" si="10"/>
        <v>59.23</v>
      </c>
      <c r="CT6" s="33">
        <f t="shared" si="10"/>
        <v>58.58</v>
      </c>
      <c r="CU6" s="32" t="str">
        <f>IF(CU7="","",IF(CU7="-","【-】","【"&amp;SUBSTITUTE(TEXT(CU7,"#,##0.00"),"-","△")&amp;"】"))</f>
        <v>【59.80】</v>
      </c>
      <c r="CV6" s="33">
        <f>IF(CV7="",NA(),CV7)</f>
        <v>73.64</v>
      </c>
      <c r="CW6" s="33">
        <f t="shared" ref="CW6:DE6" si="11">IF(CW7="",NA(),CW7)</f>
        <v>73.89</v>
      </c>
      <c r="CX6" s="33">
        <f t="shared" si="11"/>
        <v>74.819999999999993</v>
      </c>
      <c r="CY6" s="33">
        <f t="shared" si="11"/>
        <v>73.95</v>
      </c>
      <c r="CZ6" s="33">
        <f t="shared" si="11"/>
        <v>75.11</v>
      </c>
      <c r="DA6" s="33">
        <f t="shared" si="11"/>
        <v>85.47</v>
      </c>
      <c r="DB6" s="33">
        <f t="shared" si="11"/>
        <v>84.87</v>
      </c>
      <c r="DC6" s="33">
        <f t="shared" si="11"/>
        <v>85.4</v>
      </c>
      <c r="DD6" s="33">
        <f t="shared" si="11"/>
        <v>85.53</v>
      </c>
      <c r="DE6" s="33">
        <f t="shared" si="11"/>
        <v>85.23</v>
      </c>
      <c r="DF6" s="32" t="str">
        <f>IF(DF7="","",IF(DF7="-","【-】","【"&amp;SUBSTITUTE(TEXT(DF7,"#,##0.00"),"-","△")&amp;"】"))</f>
        <v>【89.78】</v>
      </c>
      <c r="DG6" s="33">
        <f>IF(DG7="",NA(),DG7)</f>
        <v>38.21</v>
      </c>
      <c r="DH6" s="33">
        <f t="shared" ref="DH6:DP6" si="12">IF(DH7="",NA(),DH7)</f>
        <v>39.44</v>
      </c>
      <c r="DI6" s="33">
        <f t="shared" si="12"/>
        <v>40.090000000000003</v>
      </c>
      <c r="DJ6" s="33">
        <f t="shared" si="12"/>
        <v>41.29</v>
      </c>
      <c r="DK6" s="33">
        <f t="shared" si="12"/>
        <v>45.37</v>
      </c>
      <c r="DL6" s="33">
        <f t="shared" si="12"/>
        <v>34.47</v>
      </c>
      <c r="DM6" s="33">
        <f t="shared" si="12"/>
        <v>35.53</v>
      </c>
      <c r="DN6" s="33">
        <f t="shared" si="12"/>
        <v>36.36</v>
      </c>
      <c r="DO6" s="33">
        <f t="shared" si="12"/>
        <v>37.340000000000003</v>
      </c>
      <c r="DP6" s="33">
        <f t="shared" si="12"/>
        <v>44.31</v>
      </c>
      <c r="DQ6" s="32" t="str">
        <f>IF(DQ7="","",IF(DQ7="-","【-】","【"&amp;SUBSTITUTE(TEXT(DQ7,"#,##0.00"),"-","△")&amp;"】"))</f>
        <v>【46.31】</v>
      </c>
      <c r="DR6" s="33">
        <f>IF(DR7="",NA(),DR7)</f>
        <v>0.43</v>
      </c>
      <c r="DS6" s="33">
        <f t="shared" ref="DS6:EA6" si="13">IF(DS7="",NA(),DS7)</f>
        <v>0.74</v>
      </c>
      <c r="DT6" s="33">
        <f t="shared" si="13"/>
        <v>5.49</v>
      </c>
      <c r="DU6" s="33">
        <f t="shared" si="13"/>
        <v>13.67</v>
      </c>
      <c r="DV6" s="33">
        <f t="shared" si="13"/>
        <v>15.34</v>
      </c>
      <c r="DW6" s="33">
        <f t="shared" si="13"/>
        <v>6.06</v>
      </c>
      <c r="DX6" s="33">
        <f t="shared" si="13"/>
        <v>6.47</v>
      </c>
      <c r="DY6" s="33">
        <f t="shared" si="13"/>
        <v>7.8</v>
      </c>
      <c r="DZ6" s="33">
        <f t="shared" si="13"/>
        <v>8.39</v>
      </c>
      <c r="EA6" s="33">
        <f t="shared" si="13"/>
        <v>10.09</v>
      </c>
      <c r="EB6" s="32" t="str">
        <f>IF(EB7="","",IF(EB7="-","【-】","【"&amp;SUBSTITUTE(TEXT(EB7,"#,##0.00"),"-","△")&amp;"】"))</f>
        <v>【12.42】</v>
      </c>
      <c r="EC6" s="33">
        <f>IF(EC7="",NA(),EC7)</f>
        <v>0.72</v>
      </c>
      <c r="ED6" s="33">
        <f t="shared" ref="ED6:EL6" si="14">IF(ED7="",NA(),ED7)</f>
        <v>1.18</v>
      </c>
      <c r="EE6" s="33">
        <f t="shared" si="14"/>
        <v>0.46</v>
      </c>
      <c r="EF6" s="33">
        <f t="shared" si="14"/>
        <v>0.41</v>
      </c>
      <c r="EG6" s="33">
        <f t="shared" si="14"/>
        <v>0.91</v>
      </c>
      <c r="EH6" s="33">
        <f t="shared" si="14"/>
        <v>0.68</v>
      </c>
      <c r="EI6" s="33">
        <f t="shared" si="14"/>
        <v>0.7</v>
      </c>
      <c r="EJ6" s="33">
        <f t="shared" si="14"/>
        <v>0.81</v>
      </c>
      <c r="EK6" s="33">
        <f t="shared" si="14"/>
        <v>0.59</v>
      </c>
      <c r="EL6" s="33">
        <f t="shared" si="14"/>
        <v>0.6</v>
      </c>
      <c r="EM6" s="32" t="str">
        <f>IF(EM7="","",IF(EM7="-","【-】","【"&amp;SUBSTITUTE(TEXT(EM7,"#,##0.00"),"-","△")&amp;"】"))</f>
        <v>【0.78】</v>
      </c>
    </row>
    <row r="7" spans="1:143" s="34" customFormat="1">
      <c r="A7" s="26"/>
      <c r="B7" s="35">
        <v>2014</v>
      </c>
      <c r="C7" s="35">
        <v>92118</v>
      </c>
      <c r="D7" s="35">
        <v>46</v>
      </c>
      <c r="E7" s="35">
        <v>1</v>
      </c>
      <c r="F7" s="35">
        <v>0</v>
      </c>
      <c r="G7" s="35">
        <v>1</v>
      </c>
      <c r="H7" s="35" t="s">
        <v>93</v>
      </c>
      <c r="I7" s="35" t="s">
        <v>94</v>
      </c>
      <c r="J7" s="35" t="s">
        <v>95</v>
      </c>
      <c r="K7" s="35" t="s">
        <v>96</v>
      </c>
      <c r="L7" s="35" t="s">
        <v>97</v>
      </c>
      <c r="M7" s="36" t="s">
        <v>98</v>
      </c>
      <c r="N7" s="36">
        <v>74.39</v>
      </c>
      <c r="O7" s="36">
        <v>99.29</v>
      </c>
      <c r="P7" s="36">
        <v>3130</v>
      </c>
      <c r="Q7" s="36">
        <v>34114</v>
      </c>
      <c r="R7" s="36">
        <v>170.46</v>
      </c>
      <c r="S7" s="36">
        <v>200.13</v>
      </c>
      <c r="T7" s="36">
        <v>33807</v>
      </c>
      <c r="U7" s="36">
        <v>126.9</v>
      </c>
      <c r="V7" s="36">
        <v>266.41000000000003</v>
      </c>
      <c r="W7" s="36">
        <v>111.25</v>
      </c>
      <c r="X7" s="36">
        <v>97.96</v>
      </c>
      <c r="Y7" s="36">
        <v>106.11</v>
      </c>
      <c r="Z7" s="36">
        <v>112.24</v>
      </c>
      <c r="AA7" s="36">
        <v>114.92</v>
      </c>
      <c r="AB7" s="36">
        <v>108.43</v>
      </c>
      <c r="AC7" s="36">
        <v>105.61</v>
      </c>
      <c r="AD7" s="36">
        <v>106.41</v>
      </c>
      <c r="AE7" s="36">
        <v>106.89</v>
      </c>
      <c r="AF7" s="36">
        <v>109.04</v>
      </c>
      <c r="AG7" s="36">
        <v>113.03</v>
      </c>
      <c r="AH7" s="36">
        <v>0</v>
      </c>
      <c r="AI7" s="36">
        <v>0</v>
      </c>
      <c r="AJ7" s="36">
        <v>0</v>
      </c>
      <c r="AK7" s="36">
        <v>0</v>
      </c>
      <c r="AL7" s="36">
        <v>0</v>
      </c>
      <c r="AM7" s="36">
        <v>5.37</v>
      </c>
      <c r="AN7" s="36">
        <v>6.79</v>
      </c>
      <c r="AO7" s="36">
        <v>6.33</v>
      </c>
      <c r="AP7" s="36">
        <v>7.76</v>
      </c>
      <c r="AQ7" s="36">
        <v>3.77</v>
      </c>
      <c r="AR7" s="36">
        <v>0.81</v>
      </c>
      <c r="AS7" s="36">
        <v>329.43</v>
      </c>
      <c r="AT7" s="36">
        <v>256.91000000000003</v>
      </c>
      <c r="AU7" s="36">
        <v>487.03</v>
      </c>
      <c r="AV7" s="36">
        <v>839.39</v>
      </c>
      <c r="AW7" s="36">
        <v>161.09</v>
      </c>
      <c r="AX7" s="36">
        <v>792.56</v>
      </c>
      <c r="AY7" s="36">
        <v>832.37</v>
      </c>
      <c r="AZ7" s="36">
        <v>852.01</v>
      </c>
      <c r="BA7" s="36">
        <v>909.68</v>
      </c>
      <c r="BB7" s="36">
        <v>382.09</v>
      </c>
      <c r="BC7" s="36">
        <v>264.16000000000003</v>
      </c>
      <c r="BD7" s="36">
        <v>359.09</v>
      </c>
      <c r="BE7" s="36">
        <v>366.62</v>
      </c>
      <c r="BF7" s="36">
        <v>333.18</v>
      </c>
      <c r="BG7" s="36">
        <v>315.94</v>
      </c>
      <c r="BH7" s="36">
        <v>308.62</v>
      </c>
      <c r="BI7" s="36">
        <v>403.05</v>
      </c>
      <c r="BJ7" s="36">
        <v>403.15</v>
      </c>
      <c r="BK7" s="36">
        <v>391.4</v>
      </c>
      <c r="BL7" s="36">
        <v>382.65</v>
      </c>
      <c r="BM7" s="36">
        <v>385.06</v>
      </c>
      <c r="BN7" s="36">
        <v>283.72000000000003</v>
      </c>
      <c r="BO7" s="36">
        <v>106.87</v>
      </c>
      <c r="BP7" s="36">
        <v>94.12</v>
      </c>
      <c r="BQ7" s="36">
        <v>102.01</v>
      </c>
      <c r="BR7" s="36">
        <v>108.03</v>
      </c>
      <c r="BS7" s="36">
        <v>112.4</v>
      </c>
      <c r="BT7" s="36">
        <v>97.63</v>
      </c>
      <c r="BU7" s="36">
        <v>94.86</v>
      </c>
      <c r="BV7" s="36">
        <v>95.91</v>
      </c>
      <c r="BW7" s="36">
        <v>96.1</v>
      </c>
      <c r="BX7" s="36">
        <v>99.07</v>
      </c>
      <c r="BY7" s="36">
        <v>104.6</v>
      </c>
      <c r="BZ7" s="36">
        <v>156.36000000000001</v>
      </c>
      <c r="CA7" s="36">
        <v>172.89</v>
      </c>
      <c r="CB7" s="36">
        <v>165.4</v>
      </c>
      <c r="CC7" s="36">
        <v>156.47999999999999</v>
      </c>
      <c r="CD7" s="36">
        <v>151.55000000000001</v>
      </c>
      <c r="CE7" s="36">
        <v>172.59</v>
      </c>
      <c r="CF7" s="36">
        <v>179.14</v>
      </c>
      <c r="CG7" s="36">
        <v>179.29</v>
      </c>
      <c r="CH7" s="36">
        <v>178.39</v>
      </c>
      <c r="CI7" s="36">
        <v>173.03</v>
      </c>
      <c r="CJ7" s="36">
        <v>164.21</v>
      </c>
      <c r="CK7" s="36">
        <v>55.81</v>
      </c>
      <c r="CL7" s="36">
        <v>52.5</v>
      </c>
      <c r="CM7" s="36">
        <v>52.3</v>
      </c>
      <c r="CN7" s="36">
        <v>53.08</v>
      </c>
      <c r="CO7" s="36">
        <v>50.53</v>
      </c>
      <c r="CP7" s="36">
        <v>60.17</v>
      </c>
      <c r="CQ7" s="36">
        <v>58.76</v>
      </c>
      <c r="CR7" s="36">
        <v>59.09</v>
      </c>
      <c r="CS7" s="36">
        <v>59.23</v>
      </c>
      <c r="CT7" s="36">
        <v>58.58</v>
      </c>
      <c r="CU7" s="36">
        <v>59.8</v>
      </c>
      <c r="CV7" s="36">
        <v>73.64</v>
      </c>
      <c r="CW7" s="36">
        <v>73.89</v>
      </c>
      <c r="CX7" s="36">
        <v>74.819999999999993</v>
      </c>
      <c r="CY7" s="36">
        <v>73.95</v>
      </c>
      <c r="CZ7" s="36">
        <v>75.11</v>
      </c>
      <c r="DA7" s="36">
        <v>85.47</v>
      </c>
      <c r="DB7" s="36">
        <v>84.87</v>
      </c>
      <c r="DC7" s="36">
        <v>85.4</v>
      </c>
      <c r="DD7" s="36">
        <v>85.53</v>
      </c>
      <c r="DE7" s="36">
        <v>85.23</v>
      </c>
      <c r="DF7" s="36">
        <v>89.78</v>
      </c>
      <c r="DG7" s="36">
        <v>38.21</v>
      </c>
      <c r="DH7" s="36">
        <v>39.44</v>
      </c>
      <c r="DI7" s="36">
        <v>40.090000000000003</v>
      </c>
      <c r="DJ7" s="36">
        <v>41.29</v>
      </c>
      <c r="DK7" s="36">
        <v>45.37</v>
      </c>
      <c r="DL7" s="36">
        <v>34.47</v>
      </c>
      <c r="DM7" s="36">
        <v>35.53</v>
      </c>
      <c r="DN7" s="36">
        <v>36.36</v>
      </c>
      <c r="DO7" s="36">
        <v>37.340000000000003</v>
      </c>
      <c r="DP7" s="36">
        <v>44.31</v>
      </c>
      <c r="DQ7" s="36">
        <v>46.31</v>
      </c>
      <c r="DR7" s="36">
        <v>0.43</v>
      </c>
      <c r="DS7" s="36">
        <v>0.74</v>
      </c>
      <c r="DT7" s="36">
        <v>5.49</v>
      </c>
      <c r="DU7" s="36">
        <v>13.67</v>
      </c>
      <c r="DV7" s="36">
        <v>15.34</v>
      </c>
      <c r="DW7" s="36">
        <v>6.06</v>
      </c>
      <c r="DX7" s="36">
        <v>6.47</v>
      </c>
      <c r="DY7" s="36">
        <v>7.8</v>
      </c>
      <c r="DZ7" s="36">
        <v>8.39</v>
      </c>
      <c r="EA7" s="36">
        <v>10.09</v>
      </c>
      <c r="EB7" s="36">
        <v>12.42</v>
      </c>
      <c r="EC7" s="36">
        <v>0.72</v>
      </c>
      <c r="ED7" s="36">
        <v>1.18</v>
      </c>
      <c r="EE7" s="36">
        <v>0.46</v>
      </c>
      <c r="EF7" s="36">
        <v>0.41</v>
      </c>
      <c r="EG7" s="36">
        <v>0.91</v>
      </c>
      <c r="EH7" s="36">
        <v>0.68</v>
      </c>
      <c r="EI7" s="36">
        <v>0.7</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2016-02-17T01:00:37Z</cp:lastPrinted>
  <dcterms:created xsi:type="dcterms:W3CDTF">2016-02-03T07:16:15Z</dcterms:created>
  <dcterms:modified xsi:type="dcterms:W3CDTF">2016-02-17T01:02:01Z</dcterms:modified>
</cp:coreProperties>
</file>