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4 下水道（公共）\"/>
    </mc:Choice>
  </mc:AlternateContent>
  <xr:revisionPtr revIDLastSave="0" documentId="13_ncr:1_{0836011E-26F4-42F9-81BA-71D60E628471}" xr6:coauthVersionLast="47" xr6:coauthVersionMax="47" xr10:uidLastSave="{00000000-0000-0000-0000-000000000000}"/>
  <workbookProtection workbookAlgorithmName="SHA-512" workbookHashValue="8jEP424GkaN0F4Zte9+5JxBsJUigAoxbF7nawRQfKIWpb9OOFVe7w5J8Pk69oQs5lLWvt+u24bUbmjgste8wgw==" workbookSaltValue="73CA6S9HNxN5l4veWWqgyg==" workbookSpinCount="100000" lockStructure="1"/>
  <bookViews>
    <workbookView xWindow="45" yWindow="-163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G85" i="4"/>
  <c r="F85" i="4"/>
  <c r="AL10" i="4"/>
  <c r="AD8" i="4"/>
  <c r="B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<sst xmlns="http://schemas.openxmlformats.org/spreadsheetml/2006/main" count="253" uniqueCount="115">
  <si>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</si>
  <si>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</si>
  <si>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</si>
  <si>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</si>
  <si>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</si>
  <si>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</si>
  <si>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</si>
  <si>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</si>
  <si>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</si>
  <si>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</si>
  <si>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</si>
  <si>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</si>
  <si>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</si>
  <si>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</si>
  <si>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</si>
  <si>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</si>
  <si>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</si>
  <si>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</si>
  <si>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</si>
  <si>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</si>
  <si>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</si>
  <si>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</si>
  <si>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</si>
  <si>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</si>
  <si>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</si>
  <si>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</si>
  <si>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</si>
  <si>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</si>
  <si>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</si>
  <si>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</si>
  <si>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</si>
  <si>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</si>
  <si>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</si>
  <si>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</si>
  <si>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</si>
  <si>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</si>
  <si>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</si>
  <si>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</si>
  <si>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</si>
  <si>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</si>
  <si>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</si>
  <si>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</si>
  <si>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</si>
  <si>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</si>
  <si>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</si>
  <si>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</si>
  <si>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</si>
  <si>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</si>
  <si>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</si>
  <si>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</si>
  <si>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</si>
  <si>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</si>
  <si>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</si>
  <si>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</si>
  <si>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</si>
  <si>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</si>
  <si>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</si>
  <si>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</si>
  <si>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</si>
  <si>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</si>
  <si>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</si>
  <si>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</si>
  <si>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</si>
  <si>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</si>
  <si>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</si>
  <si>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</si>
  <si>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</si>
  <si>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</si>
  <si>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</si>
  <si>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</si>
  <si>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</si>
  <si>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</si>
  <si>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</si>
  <si>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</si>
  <si>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</si>
  <si>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</si>
  <si>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</si>
  <si>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</si>
  <si>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</si>
  <si>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</si>
  <si>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</si>
  <si>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</si>
  <si>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</si>
  <si>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</si>
  <si>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</si>
  <si>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</si>
  <si>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</si>
  <si>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</si>
  <si>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</si>
  <si>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</si>
  <si>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</si>
  <si>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</si>
  <si>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</si>
  <si>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</si>
  <si>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</si>
  <si>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</si>
  <si>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那須塩原市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</si>
  <si>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</si>
  <si>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</si>
  <si>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</si>
  <si>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</si>
  <si>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</si>
  <si>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</si>
  <si>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</si>
  <si>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</si>
  <si>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</si>
  <si>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</si>
  <si>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</si>
  <si>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</si>
  <si>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</si>
  <si>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</si>
  <si>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</si>
  <si>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令和2年度から地方公営企業法を適用したため、以前のデータはなし。
（1）健全性について
　経常収支比率は対前年度、対類似団体平均ともにわずかに下回っています。経費回収率は前年度からわずかに増加したものの100％を下回っており、不足分を一般会計からの繰入金に依存している状況です。
　流動比率は前年度から増加したものの類似団体平均を下回っており、今後も企業債償還を着実に進め、流動比率の増加に努める必要があります。
　企業債残高対事業規模比率は、対前年度、対類似団体平均ともに下回っています。今後も企業債の償還を着実に進め、企業債残高対事業規模比率の減少に努めていきます。
　汚水処理原価は、類似団体平均を下回っています。今後も経費削減等に努め、効率的な処理が行えるよう取り組んでいきます。
（2）効率性について
　施設利用率は、流域下水道で処理した水量も含まれるため、類似団体平均を上回っています。
　水洗化率は前年度よりもわずかに増加し、類似団体平均と同程度となっています。引続き普及活動等による水洗化促進を行い、さらなる向上を目指していきます。</t>
    <phoneticPr fontId="4"/>
  </si>
  <si>
    <t>　有形固定資産減価償却率は、令和2年度に公営企業会計に移行し、未償却残高を資産の取得価額とし、減価償却累計額が0の状態で開始したため極端に低く、管渠老朽化率は令和5年度から法定耐用年数を経過した管渠が発生したため、前年度をわずかに上回りました。
　供用開始後、約45年が経過し、今後、施設の老朽化がますます進むことが想定されます。令和3年度から運用を開始しているストックマネジメント計画に基づき、施設の更新を実施していきます。</t>
    <phoneticPr fontId="4"/>
  </si>
  <si>
    <t>　本市の公共下水道事業は、現在使用料の改定中（段階的な軽減措置）ですが、不足分は一般会計からの繰入金で賄っている状況です。
　今後は管渠の新設及び施設の改築・更新を見越した、より適正な施設管理と健全な下水道経営が求められます。
　持続可能な下水道経営に向け、経営戦略に基づき、効率的な投資と財政基盤の強化に取り組んでいきます。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</si>
</sst>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0.05</c:v>
                </c:pt>
                <c:pt idx="2">
                  <c:v>0.06</c:v>
                </c:pt>
                <c:pt idx="3">
                  <c:v>7.0000000000000007E-2</c:v>
                </c:pt>
                <c:pt idx="4">
                  <c:v>7.0000000000000007E-2</c:v>
                </c:pt>
              </c:numCache>
            </c:numRef>
          </c:val>
          <c:extLst>
            <c:ext xmlns:c16="http://schemas.microsoft.com/office/drawing/2014/chart" uri="{C3380CC4-5D6E-409C-BE32-E72D297353CC}">
              <c16:uniqueId val="{00000000-2099-46A0-ACBD-C8E1FE2BD8B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0.17</c:v>
                </c:pt>
                <c:pt idx="3">
                  <c:v>0.13</c:v>
                </c:pt>
                <c:pt idx="4">
                  <c:v>0.06</c:v>
                </c:pt>
              </c:numCache>
            </c:numRef>
          </c:val>
          <c:smooth val="0"/>
          <c:extLst>
            <c:ext xmlns:c16="http://schemas.microsoft.com/office/drawing/2014/chart" uri="{C3380CC4-5D6E-409C-BE32-E72D297353CC}">
              <c16:uniqueId val="{00000001-2099-46A0-ACBD-C8E1FE2BD8B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100</c:v>
                </c:pt>
                <c:pt idx="2">
                  <c:v>105.33</c:v>
                </c:pt>
                <c:pt idx="3">
                  <c:v>98.6</c:v>
                </c:pt>
                <c:pt idx="4">
                  <c:v>95.38</c:v>
                </c:pt>
              </c:numCache>
            </c:numRef>
          </c:val>
          <c:extLst>
            <c:ext xmlns:c16="http://schemas.microsoft.com/office/drawing/2014/chart" uri="{C3380CC4-5D6E-409C-BE32-E72D297353CC}">
              <c16:uniqueId val="{00000000-65C0-45C9-B64F-5105B86757E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65.28</c:v>
                </c:pt>
                <c:pt idx="2">
                  <c:v>64.92</c:v>
                </c:pt>
                <c:pt idx="3">
                  <c:v>64.14</c:v>
                </c:pt>
                <c:pt idx="4">
                  <c:v>63.71</c:v>
                </c:pt>
              </c:numCache>
            </c:numRef>
          </c:val>
          <c:smooth val="0"/>
          <c:extLst>
            <c:ext xmlns:c16="http://schemas.microsoft.com/office/drawing/2014/chart" uri="{C3380CC4-5D6E-409C-BE32-E72D297353CC}">
              <c16:uniqueId val="{00000001-65C0-45C9-B64F-5105B86757E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93.94</c:v>
                </c:pt>
                <c:pt idx="2">
                  <c:v>93.89</c:v>
                </c:pt>
                <c:pt idx="3">
                  <c:v>93.92</c:v>
                </c:pt>
                <c:pt idx="4">
                  <c:v>94.07</c:v>
                </c:pt>
              </c:numCache>
            </c:numRef>
          </c:val>
          <c:extLst>
            <c:ext xmlns:c16="http://schemas.microsoft.com/office/drawing/2014/chart" uri="{C3380CC4-5D6E-409C-BE32-E72D297353CC}">
              <c16:uniqueId val="{00000000-2B1B-498F-BEF7-AC9E9F60B1B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92.72</c:v>
                </c:pt>
                <c:pt idx="2">
                  <c:v>92.88</c:v>
                </c:pt>
                <c:pt idx="3">
                  <c:v>92.9</c:v>
                </c:pt>
                <c:pt idx="4">
                  <c:v>92.89</c:v>
                </c:pt>
              </c:numCache>
            </c:numRef>
          </c:val>
          <c:smooth val="0"/>
          <c:extLst>
            <c:ext xmlns:c16="http://schemas.microsoft.com/office/drawing/2014/chart" uri="{C3380CC4-5D6E-409C-BE32-E72D297353CC}">
              <c16:uniqueId val="{00000001-2B1B-498F-BEF7-AC9E9F60B1B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111.04</c:v>
                </c:pt>
                <c:pt idx="2">
                  <c:v>107.11</c:v>
                </c:pt>
                <c:pt idx="3">
                  <c:v>109.73</c:v>
                </c:pt>
                <c:pt idx="4">
                  <c:v>106.22</c:v>
                </c:pt>
              </c:numCache>
            </c:numRef>
          </c:val>
          <c:extLst>
            <c:ext xmlns:c16="http://schemas.microsoft.com/office/drawing/2014/chart" uri="{C3380CC4-5D6E-409C-BE32-E72D297353CC}">
              <c16:uniqueId val="{00000000-BB18-4E2B-8EA1-0A6A6A5B223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107.85</c:v>
                </c:pt>
                <c:pt idx="2">
                  <c:v>108.04</c:v>
                </c:pt>
                <c:pt idx="3">
                  <c:v>107.49</c:v>
                </c:pt>
                <c:pt idx="4">
                  <c:v>107.64</c:v>
                </c:pt>
              </c:numCache>
            </c:numRef>
          </c:val>
          <c:smooth val="0"/>
          <c:extLst>
            <c:ext xmlns:c16="http://schemas.microsoft.com/office/drawing/2014/chart" uri="{C3380CC4-5D6E-409C-BE32-E72D297353CC}">
              <c16:uniqueId val="{00000001-BB18-4E2B-8EA1-0A6A6A5B223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3.99</c:v>
                </c:pt>
                <c:pt idx="2">
                  <c:v>7.96</c:v>
                </c:pt>
                <c:pt idx="3">
                  <c:v>11.69</c:v>
                </c:pt>
                <c:pt idx="4">
                  <c:v>15.36</c:v>
                </c:pt>
              </c:numCache>
            </c:numRef>
          </c:val>
          <c:extLst>
            <c:ext xmlns:c16="http://schemas.microsoft.com/office/drawing/2014/chart" uri="{C3380CC4-5D6E-409C-BE32-E72D297353CC}">
              <c16:uniqueId val="{00000000-7195-4FDA-B41D-BC2FE56A5F9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23.79</c:v>
                </c:pt>
                <c:pt idx="2">
                  <c:v>25.66</c:v>
                </c:pt>
                <c:pt idx="3">
                  <c:v>27.46</c:v>
                </c:pt>
                <c:pt idx="4">
                  <c:v>29.93</c:v>
                </c:pt>
              </c:numCache>
            </c:numRef>
          </c:val>
          <c:smooth val="0"/>
          <c:extLst>
            <c:ext xmlns:c16="http://schemas.microsoft.com/office/drawing/2014/chart" uri="{C3380CC4-5D6E-409C-BE32-E72D297353CC}">
              <c16:uniqueId val="{00000001-7195-4FDA-B41D-BC2FE56A5F9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formatCode="#,##0.00;&quot;△&quot;#,##0.00;&quot;-&quot;">
                  <c:v>0.18</c:v>
                </c:pt>
              </c:numCache>
            </c:numRef>
          </c:val>
          <c:extLst>
            <c:ext xmlns:c16="http://schemas.microsoft.com/office/drawing/2014/chart" uri="{C3380CC4-5D6E-409C-BE32-E72D297353CC}">
              <c16:uniqueId val="{00000000-307B-4143-84C6-CCDB6DC7080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1.22</c:v>
                </c:pt>
                <c:pt idx="2">
                  <c:v>1.61</c:v>
                </c:pt>
                <c:pt idx="3">
                  <c:v>2.08</c:v>
                </c:pt>
                <c:pt idx="4">
                  <c:v>2.74</c:v>
                </c:pt>
              </c:numCache>
            </c:numRef>
          </c:val>
          <c:smooth val="0"/>
          <c:extLst>
            <c:ext xmlns:c16="http://schemas.microsoft.com/office/drawing/2014/chart" uri="{C3380CC4-5D6E-409C-BE32-E72D297353CC}">
              <c16:uniqueId val="{00000001-307B-4143-84C6-CCDB6DC7080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869-4E4C-BFC2-7186E28061D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4.72</c:v>
                </c:pt>
                <c:pt idx="2">
                  <c:v>4.49</c:v>
                </c:pt>
                <c:pt idx="3">
                  <c:v>5.41</c:v>
                </c:pt>
                <c:pt idx="4">
                  <c:v>5.61</c:v>
                </c:pt>
              </c:numCache>
            </c:numRef>
          </c:val>
          <c:smooth val="0"/>
          <c:extLst>
            <c:ext xmlns:c16="http://schemas.microsoft.com/office/drawing/2014/chart" uri="{C3380CC4-5D6E-409C-BE32-E72D297353CC}">
              <c16:uniqueId val="{00000001-2869-4E4C-BFC2-7186E28061D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42.03</c:v>
                </c:pt>
                <c:pt idx="2">
                  <c:v>38.229999999999997</c:v>
                </c:pt>
                <c:pt idx="3">
                  <c:v>45.79</c:v>
                </c:pt>
                <c:pt idx="4">
                  <c:v>53.56</c:v>
                </c:pt>
              </c:numCache>
            </c:numRef>
          </c:val>
          <c:extLst>
            <c:ext xmlns:c16="http://schemas.microsoft.com/office/drawing/2014/chart" uri="{C3380CC4-5D6E-409C-BE32-E72D297353CC}">
              <c16:uniqueId val="{00000000-A856-4669-8986-54C95BE1C87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A856-4669-8986-54C95BE1C87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982.64</c:v>
                </c:pt>
                <c:pt idx="2">
                  <c:v>853.68</c:v>
                </c:pt>
                <c:pt idx="3">
                  <c:v>792.23</c:v>
                </c:pt>
                <c:pt idx="4">
                  <c:v>726.38</c:v>
                </c:pt>
              </c:numCache>
            </c:numRef>
          </c:val>
          <c:extLst>
            <c:ext xmlns:c16="http://schemas.microsoft.com/office/drawing/2014/chart" uri="{C3380CC4-5D6E-409C-BE32-E72D297353CC}">
              <c16:uniqueId val="{00000000-A94A-4531-B085-FEFC59EB174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857.88</c:v>
                </c:pt>
                <c:pt idx="2">
                  <c:v>825.1</c:v>
                </c:pt>
                <c:pt idx="3">
                  <c:v>789.87</c:v>
                </c:pt>
                <c:pt idx="4">
                  <c:v>749.43</c:v>
                </c:pt>
              </c:numCache>
            </c:numRef>
          </c:val>
          <c:smooth val="0"/>
          <c:extLst>
            <c:ext xmlns:c16="http://schemas.microsoft.com/office/drawing/2014/chart" uri="{C3380CC4-5D6E-409C-BE32-E72D297353CC}">
              <c16:uniqueId val="{00000001-A94A-4531-B085-FEFC59EB174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85.35</c:v>
                </c:pt>
                <c:pt idx="2">
                  <c:v>87.63</c:v>
                </c:pt>
                <c:pt idx="3">
                  <c:v>88.88</c:v>
                </c:pt>
                <c:pt idx="4">
                  <c:v>90.19</c:v>
                </c:pt>
              </c:numCache>
            </c:numRef>
          </c:val>
          <c:extLst>
            <c:ext xmlns:c16="http://schemas.microsoft.com/office/drawing/2014/chart" uri="{C3380CC4-5D6E-409C-BE32-E72D297353CC}">
              <c16:uniqueId val="{00000000-8CE6-4337-914D-70EA0786C4F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94.97</c:v>
                </c:pt>
                <c:pt idx="2">
                  <c:v>97.07</c:v>
                </c:pt>
                <c:pt idx="3">
                  <c:v>98.06</c:v>
                </c:pt>
                <c:pt idx="4">
                  <c:v>98.46</c:v>
                </c:pt>
              </c:numCache>
            </c:numRef>
          </c:val>
          <c:smooth val="0"/>
          <c:extLst>
            <c:ext xmlns:c16="http://schemas.microsoft.com/office/drawing/2014/chart" uri="{C3380CC4-5D6E-409C-BE32-E72D297353CC}">
              <c16:uniqueId val="{00000001-8CE6-4337-914D-70EA0786C4F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150</c:v>
                </c:pt>
                <c:pt idx="2">
                  <c:v>150</c:v>
                </c:pt>
                <c:pt idx="3">
                  <c:v>150</c:v>
                </c:pt>
                <c:pt idx="4">
                  <c:v>150.43</c:v>
                </c:pt>
              </c:numCache>
            </c:numRef>
          </c:val>
          <c:extLst>
            <c:ext xmlns:c16="http://schemas.microsoft.com/office/drawing/2014/chart" uri="{C3380CC4-5D6E-409C-BE32-E72D297353CC}">
              <c16:uniqueId val="{00000000-AB28-4339-A122-E6F530AD6D6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159.49</c:v>
                </c:pt>
                <c:pt idx="2">
                  <c:v>157.81</c:v>
                </c:pt>
                <c:pt idx="3">
                  <c:v>157.37</c:v>
                </c:pt>
                <c:pt idx="4">
                  <c:v>157.44999999999999</c:v>
                </c:pt>
              </c:numCache>
            </c:numRef>
          </c:val>
          <c:smooth val="0"/>
          <c:extLst>
            <c:ext xmlns:c16="http://schemas.microsoft.com/office/drawing/2014/chart" uri="{C3380CC4-5D6E-409C-BE32-E72D297353CC}">
              <c16:uniqueId val="{00000001-AB28-4339-A122-E6F530AD6D6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栃木県　那須塩原市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Bd1</v>
      </c>
      <c r="X8" s="34"/>
      <c r="Y8" s="34"/>
      <c r="Z8" s="34"/>
      <c r="AA8" s="34"/>
      <c r="AB8" s="34"/>
      <c r="AC8" s="34"/>
      <c r="AD8" s="35" t="str">
        <f>データ!$M$6</f>
        <v>非設置</v>
      </c>
      <c r="AE8" s="35"/>
      <c r="AF8" s="35"/>
      <c r="AG8" s="35"/>
      <c r="AH8" s="35"/>
      <c r="AI8" s="35"/>
      <c r="AJ8" s="35"/>
      <c r="AK8" s="3"/>
      <c r="AL8" s="36">
        <f>データ!S6</f>
        <v>116133</v>
      </c>
      <c r="AM8" s="36"/>
      <c r="AN8" s="36"/>
      <c r="AO8" s="36"/>
      <c r="AP8" s="36"/>
      <c r="AQ8" s="36"/>
      <c r="AR8" s="36"/>
      <c r="AS8" s="36"/>
      <c r="AT8" s="37">
        <f>データ!T6</f>
        <v>592.74</v>
      </c>
      <c r="AU8" s="37"/>
      <c r="AV8" s="37"/>
      <c r="AW8" s="37"/>
      <c r="AX8" s="37"/>
      <c r="AY8" s="37"/>
      <c r="AZ8" s="37"/>
      <c r="BA8" s="37"/>
      <c r="BB8" s="37">
        <f>データ!U6</f>
        <v>195.93</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76.83</v>
      </c>
      <c r="J10" s="37"/>
      <c r="K10" s="37"/>
      <c r="L10" s="37"/>
      <c r="M10" s="37"/>
      <c r="N10" s="37"/>
      <c r="O10" s="37"/>
      <c r="P10" s="37">
        <f>データ!P6</f>
        <v>52.39</v>
      </c>
      <c r="Q10" s="37"/>
      <c r="R10" s="37"/>
      <c r="S10" s="37"/>
      <c r="T10" s="37"/>
      <c r="U10" s="37"/>
      <c r="V10" s="37"/>
      <c r="W10" s="37">
        <f>データ!Q6</f>
        <v>77.290000000000006</v>
      </c>
      <c r="X10" s="37"/>
      <c r="Y10" s="37"/>
      <c r="Z10" s="37"/>
      <c r="AA10" s="37"/>
      <c r="AB10" s="37"/>
      <c r="AC10" s="37"/>
      <c r="AD10" s="36">
        <f>データ!R6</f>
        <v>2750</v>
      </c>
      <c r="AE10" s="36"/>
      <c r="AF10" s="36"/>
      <c r="AG10" s="36"/>
      <c r="AH10" s="36"/>
      <c r="AI10" s="36"/>
      <c r="AJ10" s="36"/>
      <c r="AK10" s="2"/>
      <c r="AL10" s="36">
        <f>データ!V6</f>
        <v>60694</v>
      </c>
      <c r="AM10" s="36"/>
      <c r="AN10" s="36"/>
      <c r="AO10" s="36"/>
      <c r="AP10" s="36"/>
      <c r="AQ10" s="36"/>
      <c r="AR10" s="36"/>
      <c r="AS10" s="36"/>
      <c r="AT10" s="37">
        <f>データ!W6</f>
        <v>21.35</v>
      </c>
      <c r="AU10" s="37"/>
      <c r="AV10" s="37"/>
      <c r="AW10" s="37"/>
      <c r="AX10" s="37"/>
      <c r="AY10" s="37"/>
      <c r="AZ10" s="37"/>
      <c r="BA10" s="37"/>
      <c r="BB10" s="37">
        <f>データ!X6</f>
        <v>2842.81</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FGJhP8gBILLsN7Iy+Y/7FZKdYM6H3lE/Pql4g2O2qA4bNMIzpjR8AQe6+Z+7HOOhQE2BELZ8L+LnC7rZM0ZZjg==" saltValue="42XPKfhy8gBDq8t4DQ6ZG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92134</v>
      </c>
      <c r="D6" s="19">
        <f t="shared" si="3"/>
        <v>46</v>
      </c>
      <c r="E6" s="19">
        <f t="shared" si="3"/>
        <v>17</v>
      </c>
      <c r="F6" s="19">
        <f t="shared" si="3"/>
        <v>1</v>
      </c>
      <c r="G6" s="19">
        <f t="shared" si="3"/>
        <v>0</v>
      </c>
      <c r="H6" s="19" t="str">
        <f t="shared" si="3"/>
        <v>栃木県　那須塩原市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76.83</v>
      </c>
      <c r="P6" s="20">
        <f t="shared" si="3"/>
        <v>52.39</v>
      </c>
      <c r="Q6" s="20">
        <f t="shared" si="3"/>
        <v>77.290000000000006</v>
      </c>
      <c r="R6" s="20">
        <f t="shared" si="3"/>
        <v>2750</v>
      </c>
      <c r="S6" s="20">
        <f t="shared" si="3"/>
        <v>116133</v>
      </c>
      <c r="T6" s="20">
        <f t="shared" si="3"/>
        <v>592.74</v>
      </c>
      <c r="U6" s="20">
        <f t="shared" si="3"/>
        <v>195.93</v>
      </c>
      <c r="V6" s="20">
        <f t="shared" si="3"/>
        <v>60694</v>
      </c>
      <c r="W6" s="20">
        <f t="shared" si="3"/>
        <v>21.35</v>
      </c>
      <c r="X6" s="20">
        <f t="shared" si="3"/>
        <v>2842.81</v>
      </c>
      <c r="Y6" s="21" t="str">
        <f>IF(Y7="",NA(),Y7)</f>
        <v>-</v>
      </c>
      <c r="Z6" s="21">
        <f t="shared" ref="Z6:AH6" si="4">IF(Z7="",NA(),Z7)</f>
        <v>111.04</v>
      </c>
      <c r="AA6" s="21">
        <f t="shared" si="4"/>
        <v>107.11</v>
      </c>
      <c r="AB6" s="21">
        <f t="shared" si="4"/>
        <v>109.73</v>
      </c>
      <c r="AC6" s="21">
        <f t="shared" si="4"/>
        <v>106.22</v>
      </c>
      <c r="AD6" s="21" t="str">
        <f t="shared" si="4"/>
        <v>-</v>
      </c>
      <c r="AE6" s="21">
        <f t="shared" si="4"/>
        <v>107.85</v>
      </c>
      <c r="AF6" s="21">
        <f t="shared" si="4"/>
        <v>108.04</v>
      </c>
      <c r="AG6" s="21">
        <f t="shared" si="4"/>
        <v>107.49</v>
      </c>
      <c r="AH6" s="21">
        <f t="shared" si="4"/>
        <v>107.64</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4.72</v>
      </c>
      <c r="AQ6" s="21">
        <f t="shared" si="5"/>
        <v>4.49</v>
      </c>
      <c r="AR6" s="21">
        <f t="shared" si="5"/>
        <v>5.41</v>
      </c>
      <c r="AS6" s="21">
        <f t="shared" si="5"/>
        <v>5.61</v>
      </c>
      <c r="AT6" s="20" t="str">
        <f>IF(AT7="","",IF(AT7="-","【-】","【"&amp;SUBSTITUTE(TEXT(AT7,"#,##0.00"),"-","△")&amp;"】"))</f>
        <v>【3.03】</v>
      </c>
      <c r="AU6" s="21" t="str">
        <f>IF(AU7="",NA(),AU7)</f>
        <v>-</v>
      </c>
      <c r="AV6" s="21">
        <f t="shared" ref="AV6:BD6" si="6">IF(AV7="",NA(),AV7)</f>
        <v>42.03</v>
      </c>
      <c r="AW6" s="21">
        <f t="shared" si="6"/>
        <v>38.229999999999997</v>
      </c>
      <c r="AX6" s="21">
        <f t="shared" si="6"/>
        <v>45.79</v>
      </c>
      <c r="AY6" s="21">
        <f t="shared" si="6"/>
        <v>53.56</v>
      </c>
      <c r="AZ6" s="21" t="str">
        <f t="shared" si="6"/>
        <v>-</v>
      </c>
      <c r="BA6" s="21">
        <f t="shared" si="6"/>
        <v>67.930000000000007</v>
      </c>
      <c r="BB6" s="21">
        <f t="shared" si="6"/>
        <v>68.53</v>
      </c>
      <c r="BC6" s="21">
        <f t="shared" si="6"/>
        <v>69.180000000000007</v>
      </c>
      <c r="BD6" s="21">
        <f t="shared" si="6"/>
        <v>76.319999999999993</v>
      </c>
      <c r="BE6" s="20" t="str">
        <f>IF(BE7="","",IF(BE7="-","【-】","【"&amp;SUBSTITUTE(TEXT(BE7,"#,##0.00"),"-","△")&amp;"】"))</f>
        <v>【78.43】</v>
      </c>
      <c r="BF6" s="21" t="str">
        <f>IF(BF7="",NA(),BF7)</f>
        <v>-</v>
      </c>
      <c r="BG6" s="21">
        <f t="shared" ref="BG6:BO6" si="7">IF(BG7="",NA(),BG7)</f>
        <v>982.64</v>
      </c>
      <c r="BH6" s="21">
        <f t="shared" si="7"/>
        <v>853.68</v>
      </c>
      <c r="BI6" s="21">
        <f t="shared" si="7"/>
        <v>792.23</v>
      </c>
      <c r="BJ6" s="21">
        <f t="shared" si="7"/>
        <v>726.38</v>
      </c>
      <c r="BK6" s="21" t="str">
        <f t="shared" si="7"/>
        <v>-</v>
      </c>
      <c r="BL6" s="21">
        <f t="shared" si="7"/>
        <v>857.88</v>
      </c>
      <c r="BM6" s="21">
        <f t="shared" si="7"/>
        <v>825.1</v>
      </c>
      <c r="BN6" s="21">
        <f t="shared" si="7"/>
        <v>789.87</v>
      </c>
      <c r="BO6" s="21">
        <f t="shared" si="7"/>
        <v>749.43</v>
      </c>
      <c r="BP6" s="20" t="str">
        <f>IF(BP7="","",IF(BP7="-","【-】","【"&amp;SUBSTITUTE(TEXT(BP7,"#,##0.00"),"-","△")&amp;"】"))</f>
        <v>【630.82】</v>
      </c>
      <c r="BQ6" s="21" t="str">
        <f>IF(BQ7="",NA(),BQ7)</f>
        <v>-</v>
      </c>
      <c r="BR6" s="21">
        <f t="shared" ref="BR6:BZ6" si="8">IF(BR7="",NA(),BR7)</f>
        <v>85.35</v>
      </c>
      <c r="BS6" s="21">
        <f t="shared" si="8"/>
        <v>87.63</v>
      </c>
      <c r="BT6" s="21">
        <f t="shared" si="8"/>
        <v>88.88</v>
      </c>
      <c r="BU6" s="21">
        <f t="shared" si="8"/>
        <v>90.19</v>
      </c>
      <c r="BV6" s="21" t="str">
        <f t="shared" si="8"/>
        <v>-</v>
      </c>
      <c r="BW6" s="21">
        <f t="shared" si="8"/>
        <v>94.97</v>
      </c>
      <c r="BX6" s="21">
        <f t="shared" si="8"/>
        <v>97.07</v>
      </c>
      <c r="BY6" s="21">
        <f t="shared" si="8"/>
        <v>98.06</v>
      </c>
      <c r="BZ6" s="21">
        <f t="shared" si="8"/>
        <v>98.46</v>
      </c>
      <c r="CA6" s="20" t="str">
        <f>IF(CA7="","",IF(CA7="-","【-】","【"&amp;SUBSTITUTE(TEXT(CA7,"#,##0.00"),"-","△")&amp;"】"))</f>
        <v>【97.81】</v>
      </c>
      <c r="CB6" s="21" t="str">
        <f>IF(CB7="",NA(),CB7)</f>
        <v>-</v>
      </c>
      <c r="CC6" s="21">
        <f t="shared" ref="CC6:CK6" si="9">IF(CC7="",NA(),CC7)</f>
        <v>150</v>
      </c>
      <c r="CD6" s="21">
        <f t="shared" si="9"/>
        <v>150</v>
      </c>
      <c r="CE6" s="21">
        <f t="shared" si="9"/>
        <v>150</v>
      </c>
      <c r="CF6" s="21">
        <f t="shared" si="9"/>
        <v>150.43</v>
      </c>
      <c r="CG6" s="21" t="str">
        <f t="shared" si="9"/>
        <v>-</v>
      </c>
      <c r="CH6" s="21">
        <f t="shared" si="9"/>
        <v>159.49</v>
      </c>
      <c r="CI6" s="21">
        <f t="shared" si="9"/>
        <v>157.81</v>
      </c>
      <c r="CJ6" s="21">
        <f t="shared" si="9"/>
        <v>157.37</v>
      </c>
      <c r="CK6" s="21">
        <f t="shared" si="9"/>
        <v>157.44999999999999</v>
      </c>
      <c r="CL6" s="20" t="str">
        <f>IF(CL7="","",IF(CL7="-","【-】","【"&amp;SUBSTITUTE(TEXT(CL7,"#,##0.00"),"-","△")&amp;"】"))</f>
        <v>【138.75】</v>
      </c>
      <c r="CM6" s="21" t="str">
        <f>IF(CM7="",NA(),CM7)</f>
        <v>-</v>
      </c>
      <c r="CN6" s="21">
        <f t="shared" ref="CN6:CV6" si="10">IF(CN7="",NA(),CN7)</f>
        <v>100</v>
      </c>
      <c r="CO6" s="21">
        <f t="shared" si="10"/>
        <v>105.33</v>
      </c>
      <c r="CP6" s="21">
        <f t="shared" si="10"/>
        <v>98.6</v>
      </c>
      <c r="CQ6" s="21">
        <f t="shared" si="10"/>
        <v>95.38</v>
      </c>
      <c r="CR6" s="21" t="str">
        <f t="shared" si="10"/>
        <v>-</v>
      </c>
      <c r="CS6" s="21">
        <f t="shared" si="10"/>
        <v>65.28</v>
      </c>
      <c r="CT6" s="21">
        <f t="shared" si="10"/>
        <v>64.92</v>
      </c>
      <c r="CU6" s="21">
        <f t="shared" si="10"/>
        <v>64.14</v>
      </c>
      <c r="CV6" s="21">
        <f t="shared" si="10"/>
        <v>63.71</v>
      </c>
      <c r="CW6" s="20" t="str">
        <f>IF(CW7="","",IF(CW7="-","【-】","【"&amp;SUBSTITUTE(TEXT(CW7,"#,##0.00"),"-","△")&amp;"】"))</f>
        <v>【58.94】</v>
      </c>
      <c r="CX6" s="21" t="str">
        <f>IF(CX7="",NA(),CX7)</f>
        <v>-</v>
      </c>
      <c r="CY6" s="21">
        <f t="shared" ref="CY6:DG6" si="11">IF(CY7="",NA(),CY7)</f>
        <v>93.94</v>
      </c>
      <c r="CZ6" s="21">
        <f t="shared" si="11"/>
        <v>93.89</v>
      </c>
      <c r="DA6" s="21">
        <f t="shared" si="11"/>
        <v>93.92</v>
      </c>
      <c r="DB6" s="21">
        <f t="shared" si="11"/>
        <v>94.07</v>
      </c>
      <c r="DC6" s="21" t="str">
        <f t="shared" si="11"/>
        <v>-</v>
      </c>
      <c r="DD6" s="21">
        <f t="shared" si="11"/>
        <v>92.72</v>
      </c>
      <c r="DE6" s="21">
        <f t="shared" si="11"/>
        <v>92.88</v>
      </c>
      <c r="DF6" s="21">
        <f t="shared" si="11"/>
        <v>92.9</v>
      </c>
      <c r="DG6" s="21">
        <f t="shared" si="11"/>
        <v>92.89</v>
      </c>
      <c r="DH6" s="20" t="str">
        <f>IF(DH7="","",IF(DH7="-","【-】","【"&amp;SUBSTITUTE(TEXT(DH7,"#,##0.00"),"-","△")&amp;"】"))</f>
        <v>【95.91】</v>
      </c>
      <c r="DI6" s="21" t="str">
        <f>IF(DI7="",NA(),DI7)</f>
        <v>-</v>
      </c>
      <c r="DJ6" s="21">
        <f t="shared" ref="DJ6:DR6" si="12">IF(DJ7="",NA(),DJ7)</f>
        <v>3.99</v>
      </c>
      <c r="DK6" s="21">
        <f t="shared" si="12"/>
        <v>7.96</v>
      </c>
      <c r="DL6" s="21">
        <f t="shared" si="12"/>
        <v>11.69</v>
      </c>
      <c r="DM6" s="21">
        <f t="shared" si="12"/>
        <v>15.36</v>
      </c>
      <c r="DN6" s="21" t="str">
        <f t="shared" si="12"/>
        <v>-</v>
      </c>
      <c r="DO6" s="21">
        <f t="shared" si="12"/>
        <v>23.79</v>
      </c>
      <c r="DP6" s="21">
        <f t="shared" si="12"/>
        <v>25.66</v>
      </c>
      <c r="DQ6" s="21">
        <f t="shared" si="12"/>
        <v>27.46</v>
      </c>
      <c r="DR6" s="21">
        <f t="shared" si="12"/>
        <v>29.93</v>
      </c>
      <c r="DS6" s="20" t="str">
        <f>IF(DS7="","",IF(DS7="-","【-】","【"&amp;SUBSTITUTE(TEXT(DS7,"#,##0.00"),"-","△")&amp;"】"))</f>
        <v>【41.09】</v>
      </c>
      <c r="DT6" s="21" t="str">
        <f>IF(DT7="",NA(),DT7)</f>
        <v>-</v>
      </c>
      <c r="DU6" s="20">
        <f t="shared" ref="DU6:EC6" si="13">IF(DU7="",NA(),DU7)</f>
        <v>0</v>
      </c>
      <c r="DV6" s="20">
        <f t="shared" si="13"/>
        <v>0</v>
      </c>
      <c r="DW6" s="20">
        <f t="shared" si="13"/>
        <v>0</v>
      </c>
      <c r="DX6" s="21">
        <f t="shared" si="13"/>
        <v>0.18</v>
      </c>
      <c r="DY6" s="21" t="str">
        <f t="shared" si="13"/>
        <v>-</v>
      </c>
      <c r="DZ6" s="21">
        <f t="shared" si="13"/>
        <v>1.22</v>
      </c>
      <c r="EA6" s="21">
        <f t="shared" si="13"/>
        <v>1.61</v>
      </c>
      <c r="EB6" s="21">
        <f t="shared" si="13"/>
        <v>2.08</v>
      </c>
      <c r="EC6" s="21">
        <f t="shared" si="13"/>
        <v>2.74</v>
      </c>
      <c r="ED6" s="20" t="str">
        <f>IF(ED7="","",IF(ED7="-","【-】","【"&amp;SUBSTITUTE(TEXT(ED7,"#,##0.00"),"-","△")&amp;"】"))</f>
        <v>【8.68】</v>
      </c>
      <c r="EE6" s="21" t="str">
        <f>IF(EE7="",NA(),EE7)</f>
        <v>-</v>
      </c>
      <c r="EF6" s="21">
        <f t="shared" ref="EF6:EN6" si="14">IF(EF7="",NA(),EF7)</f>
        <v>0.05</v>
      </c>
      <c r="EG6" s="21">
        <f t="shared" si="14"/>
        <v>0.06</v>
      </c>
      <c r="EH6" s="21">
        <f t="shared" si="14"/>
        <v>7.0000000000000007E-2</v>
      </c>
      <c r="EI6" s="21">
        <f t="shared" si="14"/>
        <v>7.0000000000000007E-2</v>
      </c>
      <c r="EJ6" s="21" t="str">
        <f t="shared" si="14"/>
        <v>-</v>
      </c>
      <c r="EK6" s="21">
        <f t="shared" si="14"/>
        <v>0.09</v>
      </c>
      <c r="EL6" s="21">
        <f t="shared" si="14"/>
        <v>0.17</v>
      </c>
      <c r="EM6" s="21">
        <f t="shared" si="14"/>
        <v>0.13</v>
      </c>
      <c r="EN6" s="21">
        <f t="shared" si="14"/>
        <v>0.06</v>
      </c>
      <c r="EO6" s="20" t="str">
        <f>IF(EO7="","",IF(EO7="-","【-】","【"&amp;SUBSTITUTE(TEXT(EO7,"#,##0.00"),"-","△")&amp;"】"))</f>
        <v>【0.22】</v>
      </c>
    </row>
    <row r="7" spans="1:148" s="22" customFormat="1" x14ac:dyDescent="0.2">
      <c r="A7" s="14"/>
      <c r="B7" s="23">
        <v>2023</v>
      </c>
      <c r="C7" s="23">
        <v>92134</v>
      </c>
      <c r="D7" s="23">
        <v>46</v>
      </c>
      <c r="E7" s="23">
        <v>17</v>
      </c>
      <c r="F7" s="23">
        <v>1</v>
      </c>
      <c r="G7" s="23">
        <v>0</v>
      </c>
      <c r="H7" s="23" t="s">
        <v>96</v>
      </c>
      <c r="I7" s="23" t="s">
        <v>97</v>
      </c>
      <c r="J7" s="23" t="s">
        <v>98</v>
      </c>
      <c r="K7" s="23" t="s">
        <v>99</v>
      </c>
      <c r="L7" s="23" t="s">
        <v>100</v>
      </c>
      <c r="M7" s="23" t="s">
        <v>101</v>
      </c>
      <c r="N7" s="24" t="s">
        <v>102</v>
      </c>
      <c r="O7" s="24">
        <v>76.83</v>
      </c>
      <c r="P7" s="24">
        <v>52.39</v>
      </c>
      <c r="Q7" s="24">
        <v>77.290000000000006</v>
      </c>
      <c r="R7" s="24">
        <v>2750</v>
      </c>
      <c r="S7" s="24">
        <v>116133</v>
      </c>
      <c r="T7" s="24">
        <v>592.74</v>
      </c>
      <c r="U7" s="24">
        <v>195.93</v>
      </c>
      <c r="V7" s="24">
        <v>60694</v>
      </c>
      <c r="W7" s="24">
        <v>21.35</v>
      </c>
      <c r="X7" s="24">
        <v>2842.81</v>
      </c>
      <c r="Y7" s="24" t="s">
        <v>102</v>
      </c>
      <c r="Z7" s="24">
        <v>111.04</v>
      </c>
      <c r="AA7" s="24">
        <v>107.11</v>
      </c>
      <c r="AB7" s="24">
        <v>109.73</v>
      </c>
      <c r="AC7" s="24">
        <v>106.22</v>
      </c>
      <c r="AD7" s="24" t="s">
        <v>102</v>
      </c>
      <c r="AE7" s="24">
        <v>107.85</v>
      </c>
      <c r="AF7" s="24">
        <v>108.04</v>
      </c>
      <c r="AG7" s="24">
        <v>107.49</v>
      </c>
      <c r="AH7" s="24">
        <v>107.64</v>
      </c>
      <c r="AI7" s="24">
        <v>105.91</v>
      </c>
      <c r="AJ7" s="24" t="s">
        <v>102</v>
      </c>
      <c r="AK7" s="24">
        <v>0</v>
      </c>
      <c r="AL7" s="24">
        <v>0</v>
      </c>
      <c r="AM7" s="24">
        <v>0</v>
      </c>
      <c r="AN7" s="24">
        <v>0</v>
      </c>
      <c r="AO7" s="24" t="s">
        <v>102</v>
      </c>
      <c r="AP7" s="24">
        <v>4.72</v>
      </c>
      <c r="AQ7" s="24">
        <v>4.49</v>
      </c>
      <c r="AR7" s="24">
        <v>5.41</v>
      </c>
      <c r="AS7" s="24">
        <v>5.61</v>
      </c>
      <c r="AT7" s="24">
        <v>3.03</v>
      </c>
      <c r="AU7" s="24" t="s">
        <v>102</v>
      </c>
      <c r="AV7" s="24">
        <v>42.03</v>
      </c>
      <c r="AW7" s="24">
        <v>38.229999999999997</v>
      </c>
      <c r="AX7" s="24">
        <v>45.79</v>
      </c>
      <c r="AY7" s="24">
        <v>53.56</v>
      </c>
      <c r="AZ7" s="24" t="s">
        <v>102</v>
      </c>
      <c r="BA7" s="24">
        <v>67.930000000000007</v>
      </c>
      <c r="BB7" s="24">
        <v>68.53</v>
      </c>
      <c r="BC7" s="24">
        <v>69.180000000000007</v>
      </c>
      <c r="BD7" s="24">
        <v>76.319999999999993</v>
      </c>
      <c r="BE7" s="24">
        <v>78.430000000000007</v>
      </c>
      <c r="BF7" s="24" t="s">
        <v>102</v>
      </c>
      <c r="BG7" s="24">
        <v>982.64</v>
      </c>
      <c r="BH7" s="24">
        <v>853.68</v>
      </c>
      <c r="BI7" s="24">
        <v>792.23</v>
      </c>
      <c r="BJ7" s="24">
        <v>726.38</v>
      </c>
      <c r="BK7" s="24" t="s">
        <v>102</v>
      </c>
      <c r="BL7" s="24">
        <v>857.88</v>
      </c>
      <c r="BM7" s="24">
        <v>825.1</v>
      </c>
      <c r="BN7" s="24">
        <v>789.87</v>
      </c>
      <c r="BO7" s="24">
        <v>749.43</v>
      </c>
      <c r="BP7" s="24">
        <v>630.82000000000005</v>
      </c>
      <c r="BQ7" s="24" t="s">
        <v>102</v>
      </c>
      <c r="BR7" s="24">
        <v>85.35</v>
      </c>
      <c r="BS7" s="24">
        <v>87.63</v>
      </c>
      <c r="BT7" s="24">
        <v>88.88</v>
      </c>
      <c r="BU7" s="24">
        <v>90.19</v>
      </c>
      <c r="BV7" s="24" t="s">
        <v>102</v>
      </c>
      <c r="BW7" s="24">
        <v>94.97</v>
      </c>
      <c r="BX7" s="24">
        <v>97.07</v>
      </c>
      <c r="BY7" s="24">
        <v>98.06</v>
      </c>
      <c r="BZ7" s="24">
        <v>98.46</v>
      </c>
      <c r="CA7" s="24">
        <v>97.81</v>
      </c>
      <c r="CB7" s="24" t="s">
        <v>102</v>
      </c>
      <c r="CC7" s="24">
        <v>150</v>
      </c>
      <c r="CD7" s="24">
        <v>150</v>
      </c>
      <c r="CE7" s="24">
        <v>150</v>
      </c>
      <c r="CF7" s="24">
        <v>150.43</v>
      </c>
      <c r="CG7" s="24" t="s">
        <v>102</v>
      </c>
      <c r="CH7" s="24">
        <v>159.49</v>
      </c>
      <c r="CI7" s="24">
        <v>157.81</v>
      </c>
      <c r="CJ7" s="24">
        <v>157.37</v>
      </c>
      <c r="CK7" s="24">
        <v>157.44999999999999</v>
      </c>
      <c r="CL7" s="24">
        <v>138.75</v>
      </c>
      <c r="CM7" s="24" t="s">
        <v>102</v>
      </c>
      <c r="CN7" s="24">
        <v>100</v>
      </c>
      <c r="CO7" s="24">
        <v>105.33</v>
      </c>
      <c r="CP7" s="24">
        <v>98.6</v>
      </c>
      <c r="CQ7" s="24">
        <v>95.38</v>
      </c>
      <c r="CR7" s="24" t="s">
        <v>102</v>
      </c>
      <c r="CS7" s="24">
        <v>65.28</v>
      </c>
      <c r="CT7" s="24">
        <v>64.92</v>
      </c>
      <c r="CU7" s="24">
        <v>64.14</v>
      </c>
      <c r="CV7" s="24">
        <v>63.71</v>
      </c>
      <c r="CW7" s="24">
        <v>58.94</v>
      </c>
      <c r="CX7" s="24" t="s">
        <v>102</v>
      </c>
      <c r="CY7" s="24">
        <v>93.94</v>
      </c>
      <c r="CZ7" s="24">
        <v>93.89</v>
      </c>
      <c r="DA7" s="24">
        <v>93.92</v>
      </c>
      <c r="DB7" s="24">
        <v>94.07</v>
      </c>
      <c r="DC7" s="24" t="s">
        <v>102</v>
      </c>
      <c r="DD7" s="24">
        <v>92.72</v>
      </c>
      <c r="DE7" s="24">
        <v>92.88</v>
      </c>
      <c r="DF7" s="24">
        <v>92.9</v>
      </c>
      <c r="DG7" s="24">
        <v>92.89</v>
      </c>
      <c r="DH7" s="24">
        <v>95.91</v>
      </c>
      <c r="DI7" s="24" t="s">
        <v>102</v>
      </c>
      <c r="DJ7" s="24">
        <v>3.99</v>
      </c>
      <c r="DK7" s="24">
        <v>7.96</v>
      </c>
      <c r="DL7" s="24">
        <v>11.69</v>
      </c>
      <c r="DM7" s="24">
        <v>15.36</v>
      </c>
      <c r="DN7" s="24" t="s">
        <v>102</v>
      </c>
      <c r="DO7" s="24">
        <v>23.79</v>
      </c>
      <c r="DP7" s="24">
        <v>25.66</v>
      </c>
      <c r="DQ7" s="24">
        <v>27.46</v>
      </c>
      <c r="DR7" s="24">
        <v>29.93</v>
      </c>
      <c r="DS7" s="24">
        <v>41.09</v>
      </c>
      <c r="DT7" s="24" t="s">
        <v>102</v>
      </c>
      <c r="DU7" s="24">
        <v>0</v>
      </c>
      <c r="DV7" s="24">
        <v>0</v>
      </c>
      <c r="DW7" s="24">
        <v>0</v>
      </c>
      <c r="DX7" s="24">
        <v>0.18</v>
      </c>
      <c r="DY7" s="24" t="s">
        <v>102</v>
      </c>
      <c r="DZ7" s="24">
        <v>1.22</v>
      </c>
      <c r="EA7" s="24">
        <v>1.61</v>
      </c>
      <c r="EB7" s="24">
        <v>2.08</v>
      </c>
      <c r="EC7" s="24">
        <v>2.74</v>
      </c>
      <c r="ED7" s="24">
        <v>8.68</v>
      </c>
      <c r="EE7" s="24" t="s">
        <v>102</v>
      </c>
      <c r="EF7" s="24">
        <v>0.05</v>
      </c>
      <c r="EG7" s="24">
        <v>0.06</v>
      </c>
      <c r="EH7" s="24">
        <v>7.0000000000000007E-2</v>
      </c>
      <c r="EI7" s="24">
        <v>7.0000000000000007E-2</v>
      </c>
      <c r="EJ7" s="24" t="s">
        <v>102</v>
      </c>
      <c r="EK7" s="24">
        <v>0.09</v>
      </c>
      <c r="EL7" s="24">
        <v>0.17</v>
      </c>
      <c r="EM7" s="24">
        <v>0.13</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中野　友寛</cp:lastModifiedBy>
  <dcterms:created xsi:type="dcterms:W3CDTF">2025-01-24T06:59:19Z</dcterms:created>
  <dcterms:modified xsi:type="dcterms:W3CDTF">2025-02-28T11:10:24Z</dcterms:modified>
  <cp:category/>
</cp:coreProperties>
</file>