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6 下水道（農集）\"/>
    </mc:Choice>
  </mc:AlternateContent>
  <xr:revisionPtr revIDLastSave="0" documentId="13_ncr:1_{E8F06A73-ABAF-41CA-BAF4-E07CF601232E}" xr6:coauthVersionLast="47" xr6:coauthVersionMax="47" xr10:uidLastSave="{00000000-0000-0000-0000-000000000000}"/>
  <workbookProtection workbookAlgorithmName="SHA-512" workbookHashValue="nwqCnsgXcjyy94MlPTm8IKT8KSmxsWKrQjhF81zkcz9dJZEXJfdyRYmpq+73GMbL7qg0xuveMuq8tEFXdtqpAA==" workbookSaltValue="jo5qU8C6jcGScoCfi7h6fA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I85" i="4"/>
  <c r="G85" i="4"/>
  <c r="F85" i="4"/>
  <c r="AT10" i="4"/>
  <c r="I10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<sst xmlns="http://schemas.openxmlformats.org/spreadsheetml/2006/main" count="253" uniqueCount="117">
  <si>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</si>
  <si>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</si>
  <si>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</si>
  <si>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</si>
  <si>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</si>
  <si>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</si>
  <si>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</si>
  <si>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</si>
  <si>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</si>
  <si>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</si>
  <si>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</si>
  <si>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</si>
  <si>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</si>
  <si>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</si>
  <si>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</si>
  <si>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</si>
  <si>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</si>
  <si>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</si>
  <si>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</si>
  <si>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</si>
  <si>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</si>
  <si>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</si>
  <si>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</si>
  <si>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</si>
  <si>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</si>
  <si>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</si>
  <si>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</si>
  <si>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</si>
  <si>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</si>
  <si>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</si>
  <si>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</si>
  <si>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</si>
  <si>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</si>
  <si>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</si>
  <si>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</si>
  <si>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</si>
  <si>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</si>
  <si>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</si>
  <si>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</si>
  <si>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</si>
  <si>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</si>
  <si>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</si>
  <si>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</si>
  <si>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</si>
  <si>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</si>
  <si>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</si>
  <si>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</si>
  <si>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</si>
  <si>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</si>
  <si>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</si>
  <si>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</si>
  <si>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</si>
  <si>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</si>
  <si>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</si>
  <si>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</si>
  <si>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</si>
  <si>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</si>
  <si>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</si>
  <si>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</si>
  <si>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</si>
  <si>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</si>
  <si>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</si>
  <si>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</si>
  <si>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</si>
  <si>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</si>
  <si>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</si>
  <si>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</si>
  <si>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</si>
  <si>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</si>
  <si>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</si>
  <si>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</si>
  <si>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</si>
  <si>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</si>
  <si>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</si>
  <si>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</si>
  <si>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</si>
  <si>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</si>
  <si>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</si>
  <si>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</si>
  <si>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</si>
  <si>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</si>
  <si>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</si>
  <si>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</si>
  <si>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</si>
  <si>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</si>
  <si>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</si>
  <si>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</si>
  <si>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</si>
  <si>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</si>
  <si>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</si>
  <si>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</si>
  <si>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</si>
  <si>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</si>
  <si>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</si>
  <si>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</si>
  <si>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</si>
  <si>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</si>
  <si>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</si>
  <si>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</si>
  <si>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</si>
  <si>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</si>
  <si>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</si>
  <si>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</si>
  <si>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</si>
  <si>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</si>
  <si>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</si>
  <si>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</si>
  <si>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</si>
  <si>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</si>
  <si>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</si>
  <si>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</si>
  <si>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</si>
  <si>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</si>
  <si>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</si>
  <si>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令和2年度から地方公営企業法を適用したため、以前のデータはなし。
（1）健全性について
　経常収支比率は前年度から大幅に増加していますが、これは前年度に南赤田地区浄化センター解体工事に伴う一時的な費用の増加が発生したためです。　
　経費回収率は依然として100％を下回っており、不足分を一般会計からの繰入金に依存している状況です。
　流動比率は前年度から大幅に改善し100％を上回っていますが、これは令和4年度の南赤田地区浄化センター解体工事を要因とする影響が続いたためです。これは一時的なものであるため、今後も企業債償還を着実に進め、流動比率の増加に努める必要があります。
　企業債残高対事業規模比率は、類似団体平均を上回っているものの、前年度から減少しています。今後も企業債の償還を着実に進め、企業債残高対事業規模比率の減少に努めていきます。
　汚水処理原価は、類似団体平均を下回っているものの、前年度から増加しています。今後も経費削減等に努め、効率的な処理が行えるよう取り組んでいきます。
（2）効率性について
　施設利用率は、対前年度、対類似団体平均ともに下回っており、施設の老朽化による処理能力の低下が懸念されます。
　水洗化率は、対前年度、類似団体平均をわずかに上回っています。引続き普及活動等による水洗化促進を行い、さらなる向上を目指していきます。</t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</si>
  <si>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20年が経過しているものの、施設の健全度はまだ高い状況です。今後、施設の老朽化が進むことが想定されますが、施設を単に更新するのではなく、維持管理費の削減及び事業の効率化を図るため、公共下水道への編入について検討を進めていきます。</t>
    <phoneticPr fontId="4"/>
  </si>
  <si>
    <t>　本市の農業集落排水事業は、現在使用料の改定中（段階的な軽減措置）ですが、不足分は一般会計からの繰入金で賄っている状況です。
　今後は施設の老朽化を見越した、より適正な施設管理と健全な下水道経営が求められます。
　持続可能な下水道経営に向け、経営戦略に基づき、効率的な投資と財政基盤の強化に取り組んでいきます。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</si>
</sst>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7-4120-97F5-B3403CF9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E7-4120-97F5-B3403CF9B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46.71</c:v>
                </c:pt>
                <c:pt idx="2">
                  <c:v>49.53</c:v>
                </c:pt>
                <c:pt idx="3">
                  <c:v>47.65</c:v>
                </c:pt>
                <c:pt idx="4">
                  <c:v>40.909999999999997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2-4E51-ACE4-EC37BE80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2-4E51-ACE4-EC37BE808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86.61</c:v>
                </c:pt>
                <c:pt idx="2">
                  <c:v>86.21</c:v>
                </c:pt>
                <c:pt idx="3">
                  <c:v>86.21</c:v>
                </c:pt>
                <c:pt idx="4">
                  <c:v>86.94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8-4AD0-A75C-49B74CFD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8-4AD0-A75C-49B74CFDA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156.08000000000001</c:v>
                </c:pt>
                <c:pt idx="2">
                  <c:v>154.97999999999999</c:v>
                </c:pt>
                <c:pt idx="3">
                  <c:v>139.5</c:v>
                </c:pt>
                <c:pt idx="4">
                  <c:v>160.63999999999999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3-4683-9125-46D2B9DA7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3-4683-9125-46D2B9DA7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3.73</c:v>
                </c:pt>
                <c:pt idx="2">
                  <c:v>7.41</c:v>
                </c:pt>
                <c:pt idx="3">
                  <c:v>11.33</c:v>
                </c:pt>
                <c:pt idx="4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6-4250-9C53-5CD37C56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6-4250-9C53-5CD37C56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3-4B17-8E34-40D28A8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3-4B17-8E34-40D28A85D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A-44E5-852D-7C9382B4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A-44E5-852D-7C9382B45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57.38</c:v>
                </c:pt>
                <c:pt idx="2">
                  <c:v>67.42</c:v>
                </c:pt>
                <c:pt idx="3">
                  <c:v>158.44</c:v>
                </c:pt>
                <c:pt idx="4">
                  <c:v>203.42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0-429C-9C46-AD647189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29C-9C46-AD647189A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4328</c:v>
                </c:pt>
                <c:pt idx="2">
                  <c:v>3818.76</c:v>
                </c:pt>
                <c:pt idx="3">
                  <c:v>3337.7</c:v>
                </c:pt>
                <c:pt idx="4">
                  <c:v>2877.17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9-44A7-96FA-D7067633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9-44A7-96FA-D70676338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61.57</c:v>
                </c:pt>
                <c:pt idx="2">
                  <c:v>52.88</c:v>
                </c:pt>
                <c:pt idx="3">
                  <c:v>52.43</c:v>
                </c:pt>
                <c:pt idx="4">
                  <c:v>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8-465C-A2BC-ABA731C6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8-465C-A2BC-ABA731C65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194.79</c:v>
                </c:pt>
                <c:pt idx="2">
                  <c:v>235.22</c:v>
                </c:pt>
                <c:pt idx="3">
                  <c:v>242.48</c:v>
                </c:pt>
                <c:pt idx="4">
                  <c:v>261.76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5-4D68-9E99-CBA0708E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5-4D68-9E99-CBA0708EB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栃木県　那須塩原市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116133</v>
      </c>
      <c r="AM8" s="36"/>
      <c r="AN8" s="36"/>
      <c r="AO8" s="36"/>
      <c r="AP8" s="36"/>
      <c r="AQ8" s="36"/>
      <c r="AR8" s="36"/>
      <c r="AS8" s="36"/>
      <c r="AT8" s="37">
        <f>データ!T6</f>
        <v>592.74</v>
      </c>
      <c r="AU8" s="37"/>
      <c r="AV8" s="37"/>
      <c r="AW8" s="37"/>
      <c r="AX8" s="37"/>
      <c r="AY8" s="37"/>
      <c r="AZ8" s="37"/>
      <c r="BA8" s="37"/>
      <c r="BB8" s="37">
        <f>データ!U6</f>
        <v>195.93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70.959999999999994</v>
      </c>
      <c r="J10" s="37"/>
      <c r="K10" s="37"/>
      <c r="L10" s="37"/>
      <c r="M10" s="37"/>
      <c r="N10" s="37"/>
      <c r="O10" s="37"/>
      <c r="P10" s="37">
        <f>データ!P6</f>
        <v>1.08</v>
      </c>
      <c r="Q10" s="37"/>
      <c r="R10" s="37"/>
      <c r="S10" s="37"/>
      <c r="T10" s="37"/>
      <c r="U10" s="37"/>
      <c r="V10" s="37"/>
      <c r="W10" s="37">
        <f>データ!Q6</f>
        <v>94.4</v>
      </c>
      <c r="X10" s="37"/>
      <c r="Y10" s="37"/>
      <c r="Z10" s="37"/>
      <c r="AA10" s="37"/>
      <c r="AB10" s="37"/>
      <c r="AC10" s="37"/>
      <c r="AD10" s="36">
        <f>データ!R6</f>
        <v>2750</v>
      </c>
      <c r="AE10" s="36"/>
      <c r="AF10" s="36"/>
      <c r="AG10" s="36"/>
      <c r="AH10" s="36"/>
      <c r="AI10" s="36"/>
      <c r="AJ10" s="36"/>
      <c r="AK10" s="2"/>
      <c r="AL10" s="36">
        <f>データ!V6</f>
        <v>1248</v>
      </c>
      <c r="AM10" s="36"/>
      <c r="AN10" s="36"/>
      <c r="AO10" s="36"/>
      <c r="AP10" s="36"/>
      <c r="AQ10" s="36"/>
      <c r="AR10" s="36"/>
      <c r="AS10" s="36"/>
      <c r="AT10" s="37">
        <f>データ!W6</f>
        <v>0.7</v>
      </c>
      <c r="AU10" s="37"/>
      <c r="AV10" s="37"/>
      <c r="AW10" s="37"/>
      <c r="AX10" s="37"/>
      <c r="AY10" s="37"/>
      <c r="AZ10" s="37"/>
      <c r="BA10" s="37"/>
      <c r="BB10" s="37">
        <f>データ!X6</f>
        <v>1782.86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115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116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2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qCNQ7uBpB3BAegpihDVjDLVH/R/hIVyEY8lEarXsLmuLnfGNYDc/B9BjARpgLZZIPWWsMPWLFJPkcpKqw/FQmQ==" saltValue="hV6tXN3aw2mko/EZdVCN8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70.959999999999994</v>
      </c>
      <c r="P6" s="20">
        <f t="shared" si="3"/>
        <v>1.08</v>
      </c>
      <c r="Q6" s="20">
        <f t="shared" si="3"/>
        <v>94.4</v>
      </c>
      <c r="R6" s="20">
        <f t="shared" si="3"/>
        <v>2750</v>
      </c>
      <c r="S6" s="20">
        <f t="shared" si="3"/>
        <v>116133</v>
      </c>
      <c r="T6" s="20">
        <f t="shared" si="3"/>
        <v>592.74</v>
      </c>
      <c r="U6" s="20">
        <f t="shared" si="3"/>
        <v>195.93</v>
      </c>
      <c r="V6" s="20">
        <f t="shared" si="3"/>
        <v>1248</v>
      </c>
      <c r="W6" s="20">
        <f t="shared" si="3"/>
        <v>0.7</v>
      </c>
      <c r="X6" s="20">
        <f t="shared" si="3"/>
        <v>1782.86</v>
      </c>
      <c r="Y6" s="21" t="str">
        <f>IF(Y7="",NA(),Y7)</f>
        <v>-</v>
      </c>
      <c r="Z6" s="21">
        <f t="shared" ref="Z6:AH6" si="4">IF(Z7="",NA(),Z7)</f>
        <v>156.08000000000001</v>
      </c>
      <c r="AA6" s="21">
        <f t="shared" si="4"/>
        <v>154.97999999999999</v>
      </c>
      <c r="AB6" s="21">
        <f t="shared" si="4"/>
        <v>139.5</v>
      </c>
      <c r="AC6" s="21">
        <f t="shared" si="4"/>
        <v>160.63999999999999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57.38</v>
      </c>
      <c r="AW6" s="21">
        <f t="shared" si="6"/>
        <v>67.42</v>
      </c>
      <c r="AX6" s="21">
        <f t="shared" si="6"/>
        <v>158.44</v>
      </c>
      <c r="AY6" s="21">
        <f t="shared" si="6"/>
        <v>203.42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4328</v>
      </c>
      <c r="BH6" s="21">
        <f t="shared" si="7"/>
        <v>3818.76</v>
      </c>
      <c r="BI6" s="21">
        <f t="shared" si="7"/>
        <v>3337.7</v>
      </c>
      <c r="BJ6" s="21">
        <f t="shared" si="7"/>
        <v>2877.17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61.57</v>
      </c>
      <c r="BS6" s="21">
        <f t="shared" si="8"/>
        <v>52.88</v>
      </c>
      <c r="BT6" s="21">
        <f t="shared" si="8"/>
        <v>52.43</v>
      </c>
      <c r="BU6" s="21">
        <f t="shared" si="8"/>
        <v>49.5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194.79</v>
      </c>
      <c r="CD6" s="21">
        <f t="shared" si="9"/>
        <v>235.22</v>
      </c>
      <c r="CE6" s="21">
        <f t="shared" si="9"/>
        <v>242.48</v>
      </c>
      <c r="CF6" s="21">
        <f t="shared" si="9"/>
        <v>261.76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46.71</v>
      </c>
      <c r="CO6" s="21">
        <f t="shared" si="10"/>
        <v>49.53</v>
      </c>
      <c r="CP6" s="21">
        <f t="shared" si="10"/>
        <v>47.65</v>
      </c>
      <c r="CQ6" s="21">
        <f t="shared" si="10"/>
        <v>40.909999999999997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86.61</v>
      </c>
      <c r="CZ6" s="21">
        <f t="shared" si="11"/>
        <v>86.21</v>
      </c>
      <c r="DA6" s="21">
        <f t="shared" si="11"/>
        <v>86.21</v>
      </c>
      <c r="DB6" s="21">
        <f t="shared" si="11"/>
        <v>86.94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3.73</v>
      </c>
      <c r="DK6" s="21">
        <f t="shared" si="12"/>
        <v>7.41</v>
      </c>
      <c r="DL6" s="21">
        <f t="shared" si="12"/>
        <v>11.33</v>
      </c>
      <c r="DM6" s="21">
        <f t="shared" si="12"/>
        <v>15.12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92134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70.959999999999994</v>
      </c>
      <c r="P7" s="24">
        <v>1.08</v>
      </c>
      <c r="Q7" s="24">
        <v>94.4</v>
      </c>
      <c r="R7" s="24">
        <v>2750</v>
      </c>
      <c r="S7" s="24">
        <v>116133</v>
      </c>
      <c r="T7" s="24">
        <v>592.74</v>
      </c>
      <c r="U7" s="24">
        <v>195.93</v>
      </c>
      <c r="V7" s="24">
        <v>1248</v>
      </c>
      <c r="W7" s="24">
        <v>0.7</v>
      </c>
      <c r="X7" s="24">
        <v>1782.86</v>
      </c>
      <c r="Y7" s="24" t="s">
        <v>102</v>
      </c>
      <c r="Z7" s="24">
        <v>156.08000000000001</v>
      </c>
      <c r="AA7" s="24">
        <v>154.97999999999999</v>
      </c>
      <c r="AB7" s="24">
        <v>139.5</v>
      </c>
      <c r="AC7" s="24">
        <v>160.63999999999999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57.38</v>
      </c>
      <c r="AW7" s="24">
        <v>67.42</v>
      </c>
      <c r="AX7" s="24">
        <v>158.44</v>
      </c>
      <c r="AY7" s="24">
        <v>203.42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4328</v>
      </c>
      <c r="BH7" s="24">
        <v>3818.76</v>
      </c>
      <c r="BI7" s="24">
        <v>3337.7</v>
      </c>
      <c r="BJ7" s="24">
        <v>2877.17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61.57</v>
      </c>
      <c r="BS7" s="24">
        <v>52.88</v>
      </c>
      <c r="BT7" s="24">
        <v>52.43</v>
      </c>
      <c r="BU7" s="24">
        <v>49.5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194.79</v>
      </c>
      <c r="CD7" s="24">
        <v>235.22</v>
      </c>
      <c r="CE7" s="24">
        <v>242.48</v>
      </c>
      <c r="CF7" s="24">
        <v>261.76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46.71</v>
      </c>
      <c r="CO7" s="24">
        <v>49.53</v>
      </c>
      <c r="CP7" s="24">
        <v>47.65</v>
      </c>
      <c r="CQ7" s="24">
        <v>40.909999999999997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86.61</v>
      </c>
      <c r="CZ7" s="24">
        <v>86.21</v>
      </c>
      <c r="DA7" s="24">
        <v>86.21</v>
      </c>
      <c r="DB7" s="24">
        <v>86.94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3.73</v>
      </c>
      <c r="DK7" s="24">
        <v>7.41</v>
      </c>
      <c r="DL7" s="24">
        <v>11.33</v>
      </c>
      <c r="DM7" s="24">
        <v>15.12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中野　友寛</cp:lastModifiedBy>
  <dcterms:created xsi:type="dcterms:W3CDTF">2025-01-24T07:16:32Z</dcterms:created>
  <dcterms:modified xsi:type="dcterms:W3CDTF">2025-02-28T11:40:06Z</dcterms:modified>
  <cp:category/>
</cp:coreProperties>
</file>