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1上水\"/>
    </mc:Choice>
  </mc:AlternateContent>
  <workbookProtection workbookAlgorithmName="SHA-512" workbookHashValue="ZU47v2AfhbAwm2YxuhMMbVDsObjaTYOVZUlgr3i3nBDQo3gWnu51kN64j9bA4MENnRstO/HmBmAiXhwJ16d3fw==" workbookSaltValue="0ahzT/6mi6v7Xoq9CP4Rq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<sst xmlns="http://schemas.openxmlformats.org/spreadsheetml/2006/main" count="228" uniqueCount="114">
  <si>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</si>
  <si>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</si>
  <si>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</si>
  <si>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</si>
  <si>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</si>
  <si>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</si>
  <si>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</si>
  <si>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</si>
  <si>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</si>
  <si>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</si>
  <si>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</si>
  <si>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</si>
  <si>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</si>
  <si>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</si>
  <si>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</si>
  <si>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</si>
  <si>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</si>
  <si>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</si>
  <si>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</si>
  <si>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</si>
  <si>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</si>
  <si>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</si>
  <si>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</si>
  <si>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</si>
  <si>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</si>
  <si>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</si>
  <si>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</si>
  <si>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</si>
  <si>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</si>
  <si>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</si>
  <si>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</si>
  <si>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</si>
  <si>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</si>
  <si>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</si>
  <si>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</si>
  <si>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</si>
  <si>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</si>
  <si>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</si>
  <si>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</si>
  <si>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</si>
  <si>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</si>
  <si>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</si>
  <si>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</si>
  <si>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</si>
  <si>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</si>
  <si>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</si>
  <si>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</si>
  <si>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</si>
  <si>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</si>
  <si>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</si>
  <si>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</si>
  <si>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</si>
  <si>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</si>
  <si>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</si>
  <si>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</si>
  <si>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</si>
  <si>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</si>
  <si>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</si>
  <si>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</si>
  <si>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</si>
  <si>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</si>
  <si>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</si>
  <si>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</si>
  <si>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</si>
  <si>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</si>
  <si>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</si>
  <si>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</si>
  <si>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</si>
  <si>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</si>
  <si>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</si>
  <si>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</si>
  <si>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</si>
  <si>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</si>
  <si>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</si>
  <si>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</si>
  <si>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</si>
  <si>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</si>
  <si>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</si>
  <si>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</si>
  <si>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</si>
  <si>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</si>
  <si>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</si>
  <si>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</si>
  <si>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</si>
  <si>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</si>
  <si>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</si>
  <si>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</si>
  <si>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</si>
  <si>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</si>
  <si>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</si>
  <si>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</si>
  <si>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</si>
  <si>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</si>
  <si>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</si>
  <si>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</si>
  <si>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</si>
  <si>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</si>
  <si>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</si>
  <si>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</si>
  <si>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</si>
  <si>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</si>
  <si>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</si>
  <si>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</si>
  <si>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</si>
  <si>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</si>
  <si>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</si>
  <si>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</si>
  <si>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</si>
  <si>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</si>
  <si>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</si>
  <si>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</si>
  <si>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有形固定資産減価償却率及び管路経年化率が年々上昇しており、管路更新率は類似団体平均値を大きく下回っていることから、今後更新が必要な施設や管路の比率が高くなることが予想されます。
　そのため、アセットマネジメントの運用により更新対象を把握し、老朽度や重要度に応じて更新を行います。</t>
    <rPh sb="1" eb="3">
      <t>ユウケイ</t>
    </rPh>
    <rPh sb="3" eb="5">
      <t>コテイ</t>
    </rPh>
    <rPh sb="5" eb="7">
      <t>シサン</t>
    </rPh>
    <rPh sb="7" eb="9">
      <t>ゲンカ</t>
    </rPh>
    <rPh sb="9" eb="11">
      <t>ショウキャク</t>
    </rPh>
    <rPh sb="11" eb="12">
      <t>リツ</t>
    </rPh>
    <rPh sb="12" eb="13">
      <t>オヨ</t>
    </rPh>
    <rPh sb="14" eb="16">
      <t>カンロ</t>
    </rPh>
    <rPh sb="16" eb="18">
      <t>ケイネン</t>
    </rPh>
    <rPh sb="18" eb="19">
      <t>カ</t>
    </rPh>
    <rPh sb="19" eb="20">
      <t>リツ</t>
    </rPh>
    <rPh sb="21" eb="23">
      <t>ネンネン</t>
    </rPh>
    <rPh sb="23" eb="25">
      <t>ジョウショウ</t>
    </rPh>
    <rPh sb="30" eb="32">
      <t>カンロ</t>
    </rPh>
    <rPh sb="32" eb="34">
      <t>コウシン</t>
    </rPh>
    <rPh sb="34" eb="35">
      <t>リツ</t>
    </rPh>
    <rPh sb="36" eb="38">
      <t>ルイジ</t>
    </rPh>
    <rPh sb="38" eb="40">
      <t>ダンタイ</t>
    </rPh>
    <rPh sb="40" eb="42">
      <t>ヘイキン</t>
    </rPh>
    <rPh sb="42" eb="43">
      <t>チ</t>
    </rPh>
    <rPh sb="44" eb="45">
      <t>オオ</t>
    </rPh>
    <rPh sb="47" eb="49">
      <t>シタマワ</t>
    </rPh>
    <rPh sb="58" eb="60">
      <t>コンゴ</t>
    </rPh>
    <rPh sb="60" eb="62">
      <t>コウシン</t>
    </rPh>
    <rPh sb="63" eb="65">
      <t>ヒツヨウ</t>
    </rPh>
    <rPh sb="66" eb="68">
      <t>シセツ</t>
    </rPh>
    <rPh sb="69" eb="71">
      <t>カンロ</t>
    </rPh>
    <rPh sb="72" eb="74">
      <t>ヒリツ</t>
    </rPh>
    <rPh sb="75" eb="76">
      <t>タカ</t>
    </rPh>
    <rPh sb="82" eb="84">
      <t>ヨソウ</t>
    </rPh>
    <rPh sb="107" eb="109">
      <t>ウンヨウ</t>
    </rPh>
    <rPh sb="112" eb="114">
      <t>コウシン</t>
    </rPh>
    <rPh sb="114" eb="116">
      <t>タイショウ</t>
    </rPh>
    <rPh sb="117" eb="119">
      <t>ハアク</t>
    </rPh>
    <rPh sb="121" eb="123">
      <t>ロウキュウ</t>
    </rPh>
    <rPh sb="123" eb="124">
      <t>ド</t>
    </rPh>
    <rPh sb="125" eb="128">
      <t>ジュウヨウド</t>
    </rPh>
    <rPh sb="129" eb="130">
      <t>オウ</t>
    </rPh>
    <rPh sb="132" eb="134">
      <t>コウシン</t>
    </rPh>
    <rPh sb="135" eb="136">
      <t>オコナ</t>
    </rPh>
    <phoneticPr fontId="4"/>
  </si>
  <si>
    <t>　今年度も経営の健全性は保たれているといえますす。今後は老朽化により、更新が必要な施設や管路の増加が見込まれるため、費用削減や計画的な企業債の発行により財源を確保しつつ、アセットマネジメントの適切な運用により、将来の更新需要を把握し、計画的に更新を行っていく必要があります。</t>
    <rPh sb="1" eb="4">
      <t>コンネンド</t>
    </rPh>
    <rPh sb="5" eb="7">
      <t>ケイエイ</t>
    </rPh>
    <rPh sb="8" eb="11">
      <t>ケンゼンセイ</t>
    </rPh>
    <rPh sb="12" eb="13">
      <t>タモ</t>
    </rPh>
    <rPh sb="25" eb="27">
      <t>コンゴ</t>
    </rPh>
    <rPh sb="28" eb="31">
      <t>ロウキュウカ</t>
    </rPh>
    <rPh sb="35" eb="37">
      <t>コウシン</t>
    </rPh>
    <rPh sb="38" eb="40">
      <t>ヒツヨウ</t>
    </rPh>
    <rPh sb="41" eb="43">
      <t>シセツ</t>
    </rPh>
    <rPh sb="44" eb="46">
      <t>カンロ</t>
    </rPh>
    <rPh sb="47" eb="49">
      <t>ゾウカ</t>
    </rPh>
    <rPh sb="50" eb="52">
      <t>ミコ</t>
    </rPh>
    <rPh sb="58" eb="60">
      <t>ヒヨウ</t>
    </rPh>
    <rPh sb="60" eb="62">
      <t>サクゲン</t>
    </rPh>
    <rPh sb="63" eb="66">
      <t>ケイカクテキ</t>
    </rPh>
    <rPh sb="67" eb="69">
      <t>キギョウ</t>
    </rPh>
    <rPh sb="69" eb="70">
      <t>サイ</t>
    </rPh>
    <rPh sb="71" eb="73">
      <t>ハッコウ</t>
    </rPh>
    <rPh sb="76" eb="78">
      <t>ザイゲン</t>
    </rPh>
    <rPh sb="79" eb="81">
      <t>カクホ</t>
    </rPh>
    <rPh sb="96" eb="98">
      <t>テキセツ</t>
    </rPh>
    <rPh sb="99" eb="101">
      <t>ウンヨウ</t>
    </rPh>
    <rPh sb="105" eb="107">
      <t>ショウライ</t>
    </rPh>
    <rPh sb="108" eb="110">
      <t>コウシン</t>
    </rPh>
    <rPh sb="110" eb="112">
      <t>ジュヨウ</t>
    </rPh>
    <rPh sb="113" eb="115">
      <t>ハアク</t>
    </rPh>
    <rPh sb="117" eb="120">
      <t>ケイカクテキ</t>
    </rPh>
    <rPh sb="121" eb="123">
      <t>コウシン</t>
    </rPh>
    <rPh sb="124" eb="125">
      <t>オコナ</t>
    </rPh>
    <rPh sb="129" eb="131">
      <t>ヒツヨウ</t>
    </rPh>
    <phoneticPr fontId="4"/>
  </si>
  <si>
    <t>(1)健全性について
　経常収支比率は、営業費用の増により前年度から低下しましたが、100％以上を維持しています。料金回収率についても100％を上回っていることから経営が健全に保たれていると評価できます。また、流動比率は、100％を超えていますが、類似団体平均値を大幅に下回る状態が続いています。企業債残高対給水収益比率については、企業債残高が多いことから、類似団体平均値を上回っています。今後、収益に対して企業債の比率が大きい状況の改善が求められます。　　　　　　　　　　　　　　　　　　　　　　　　　　　　　　　　　　　　　　　　　　　　　　　　　　　　　　　　　　
(2)効率性について
　施設利用率は平成28年度以降上昇を続けており、類似団体平均値を大きく上回っています。有収率については、依然として類似団体平均値を下回っています。これは、配水管延長が類似団体と比較し非常に長く、維持管理が困難なことが理由として考えられますが、漏水調査及び修繕を引き続き行うことにより、改善を図る必要があります。</t>
    <rPh sb="3" eb="6">
      <t>ケンゼンセイ</t>
    </rPh>
    <rPh sb="12" eb="14">
      <t>ケイジョウ</t>
    </rPh>
    <rPh sb="14" eb="16">
      <t>シュウシ</t>
    </rPh>
    <rPh sb="16" eb="18">
      <t>ヒリツ</t>
    </rPh>
    <rPh sb="20" eb="22">
      <t>エイギョウ</t>
    </rPh>
    <rPh sb="22" eb="24">
      <t>ヒヨウ</t>
    </rPh>
    <rPh sb="25" eb="26">
      <t>ゾウ</t>
    </rPh>
    <rPh sb="29" eb="32">
      <t>ゼンネンド</t>
    </rPh>
    <rPh sb="34" eb="36">
      <t>テイカ</t>
    </rPh>
    <rPh sb="46" eb="48">
      <t>イジョウ</t>
    </rPh>
    <rPh sb="49" eb="51">
      <t>イジ</t>
    </rPh>
    <rPh sb="57" eb="58">
      <t>リョウ</t>
    </rPh>
    <rPh sb="59" eb="61">
      <t>カイシュウ</t>
    </rPh>
    <rPh sb="61" eb="62">
      <t>リツ</t>
    </rPh>
    <rPh sb="72" eb="74">
      <t>ウワマワ</t>
    </rPh>
    <rPh sb="82" eb="84">
      <t>ケイエイ</t>
    </rPh>
    <rPh sb="85" eb="87">
      <t>ケンゼン</t>
    </rPh>
    <rPh sb="88" eb="89">
      <t>タモ</t>
    </rPh>
    <rPh sb="95" eb="97">
      <t>ヒョウカ</t>
    </rPh>
    <rPh sb="105" eb="107">
      <t>リュウドウ</t>
    </rPh>
    <rPh sb="107" eb="109">
      <t>ヒリツ</t>
    </rPh>
    <rPh sb="116" eb="117">
      <t>コ</t>
    </rPh>
    <rPh sb="124" eb="126">
      <t>ルイジ</t>
    </rPh>
    <rPh sb="126" eb="128">
      <t>ダンタイ</t>
    </rPh>
    <rPh sb="128" eb="130">
      <t>ヘイキン</t>
    </rPh>
    <rPh sb="130" eb="131">
      <t>チ</t>
    </rPh>
    <rPh sb="132" eb="134">
      <t>オオハバ</t>
    </rPh>
    <rPh sb="135" eb="137">
      <t>シタマワ</t>
    </rPh>
    <rPh sb="138" eb="140">
      <t>ジョウタイ</t>
    </rPh>
    <rPh sb="141" eb="142">
      <t>ツヅ</t>
    </rPh>
    <rPh sb="195" eb="197">
      <t>コンゴ</t>
    </rPh>
    <rPh sb="290" eb="293">
      <t>コウリツセイ</t>
    </rPh>
    <rPh sb="299" eb="301">
      <t>シセツ</t>
    </rPh>
    <rPh sb="301" eb="303">
      <t>リヨウ</t>
    </rPh>
    <rPh sb="303" eb="304">
      <t>リツ</t>
    </rPh>
    <rPh sb="305" eb="307">
      <t>ヘイセイ</t>
    </rPh>
    <rPh sb="309" eb="311">
      <t>ネンド</t>
    </rPh>
    <rPh sb="311" eb="313">
      <t>イコウ</t>
    </rPh>
    <rPh sb="313" eb="315">
      <t>ジョウショウ</t>
    </rPh>
    <rPh sb="316" eb="317">
      <t>ツヅ</t>
    </rPh>
    <rPh sb="322" eb="328">
      <t>ルイジダンタイヘイキン</t>
    </rPh>
    <rPh sb="328" eb="329">
      <t>チ</t>
    </rPh>
    <rPh sb="330" eb="331">
      <t>オオ</t>
    </rPh>
    <rPh sb="333" eb="335">
      <t>ウワマワ</t>
    </rPh>
    <rPh sb="341" eb="344">
      <t>ユウシュウリツ</t>
    </rPh>
    <rPh sb="350" eb="352">
      <t>イゼン</t>
    </rPh>
    <rPh sb="355" eb="361">
      <t>ルイジダンタイヘイキン</t>
    </rPh>
    <rPh sb="361" eb="362">
      <t>チ</t>
    </rPh>
    <rPh sb="363" eb="365">
      <t>シタマワ</t>
    </rPh>
    <rPh sb="375" eb="378">
      <t>ハイスイカン</t>
    </rPh>
    <rPh sb="378" eb="380">
      <t>エンチョウ</t>
    </rPh>
    <rPh sb="381" eb="383">
      <t>ルイジ</t>
    </rPh>
    <rPh sb="383" eb="385">
      <t>ダンタイ</t>
    </rPh>
    <rPh sb="386" eb="388">
      <t>ヒカク</t>
    </rPh>
    <rPh sb="389" eb="391">
      <t>ヒジョウ</t>
    </rPh>
    <rPh sb="392" eb="393">
      <t>ナガ</t>
    </rPh>
    <rPh sb="395" eb="397">
      <t>イジ</t>
    </rPh>
    <rPh sb="397" eb="399">
      <t>カンリ</t>
    </rPh>
    <rPh sb="400" eb="402">
      <t>コンナン</t>
    </rPh>
    <rPh sb="406" eb="408">
      <t>リユウ</t>
    </rPh>
    <rPh sb="411" eb="412">
      <t>カンガ</t>
    </rPh>
    <rPh sb="419" eb="421">
      <t>ロウスイ</t>
    </rPh>
    <rPh sb="421" eb="423">
      <t>チョウサ</t>
    </rPh>
    <rPh sb="423" eb="424">
      <t>オヨ</t>
    </rPh>
    <rPh sb="425" eb="427">
      <t>シュウゼン</t>
    </rPh>
    <rPh sb="428" eb="429">
      <t>ヒ</t>
    </rPh>
    <rPh sb="430" eb="431">
      <t>ツヅ</t>
    </rPh>
    <rPh sb="432" eb="433">
      <t>オコナ</t>
    </rPh>
    <rPh sb="440" eb="442">
      <t>カイゼン</t>
    </rPh>
    <rPh sb="443" eb="444">
      <t>ハカ</t>
    </rPh>
    <rPh sb="445" eb="4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</si>
</sst>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0.28999999999999998</c:v>
                </c:pt>
                <c:pt idx="1">
                  <c:v>0.52</c:v>
                </c:pt>
                <c:pt idx="2">
                  <c:v>0.38</c:v>
                </c:pt>
                <c:pt idx="3">
                  <c:v>0.28000000000000003</c:v>
                </c:pt>
                <c:pt idx="4">
                  <c:v>0.17</c:v>
                </c:pt>
              </c:numCache>
            </c:numRef>
          </c:val>
          <c:extLst>
            <c:ext xmlns:c16="http://schemas.microsoft.com/office/drawing/2014/chart" uri="{C3380CC4-5D6E-409C-BE32-E72D297353CC}">
              <c16:uniqueId val="{00000000-A873-4511-9C4B-EC352EC8385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A873-4511-9C4B-EC352EC8385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66.05</c:v>
                </c:pt>
                <c:pt idx="1">
                  <c:v>64.260000000000005</c:v>
                </c:pt>
                <c:pt idx="2">
                  <c:v>68.75</c:v>
                </c:pt>
                <c:pt idx="3">
                  <c:v>69.31</c:v>
                </c:pt>
                <c:pt idx="4">
                  <c:v>72.02</c:v>
                </c:pt>
              </c:numCache>
            </c:numRef>
          </c:val>
          <c:extLst>
            <c:ext xmlns:c16="http://schemas.microsoft.com/office/drawing/2014/chart" uri="{C3380CC4-5D6E-409C-BE32-E72D297353CC}">
              <c16:uniqueId val="{00000000-E74E-48C9-AEE4-34506815B16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E74E-48C9-AEE4-34506815B16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76.44</c:v>
                </c:pt>
                <c:pt idx="1">
                  <c:v>78.510000000000005</c:v>
                </c:pt>
                <c:pt idx="2">
                  <c:v>78.23</c:v>
                </c:pt>
                <c:pt idx="3">
                  <c:v>77.23</c:v>
                </c:pt>
                <c:pt idx="4">
                  <c:v>78.81</c:v>
                </c:pt>
              </c:numCache>
            </c:numRef>
          </c:val>
          <c:extLst>
            <c:ext xmlns:c16="http://schemas.microsoft.com/office/drawing/2014/chart" uri="{C3380CC4-5D6E-409C-BE32-E72D297353CC}">
              <c16:uniqueId val="{00000000-A7F2-421E-8B6D-6C10AE09862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A7F2-421E-8B6D-6C10AE09862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111.69</c:v>
                </c:pt>
                <c:pt idx="1">
                  <c:v>112.1</c:v>
                </c:pt>
                <c:pt idx="2">
                  <c:v>112.38</c:v>
                </c:pt>
                <c:pt idx="3">
                  <c:v>114.37</c:v>
                </c:pt>
                <c:pt idx="4">
                  <c:v>110.99</c:v>
                </c:pt>
              </c:numCache>
            </c:numRef>
          </c:val>
          <c:extLst>
            <c:ext xmlns:c16="http://schemas.microsoft.com/office/drawing/2014/chart" uri="{C3380CC4-5D6E-409C-BE32-E72D297353CC}">
              <c16:uniqueId val="{00000000-5B39-414E-BC8A-8AC14657F71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5B39-414E-BC8A-8AC14657F71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38.42</c:v>
                </c:pt>
                <c:pt idx="1">
                  <c:v>39.71</c:v>
                </c:pt>
                <c:pt idx="2">
                  <c:v>41.08</c:v>
                </c:pt>
                <c:pt idx="3">
                  <c:v>42.65</c:v>
                </c:pt>
                <c:pt idx="4">
                  <c:v>44.18</c:v>
                </c:pt>
              </c:numCache>
            </c:numRef>
          </c:val>
          <c:extLst>
            <c:ext xmlns:c16="http://schemas.microsoft.com/office/drawing/2014/chart" uri="{C3380CC4-5D6E-409C-BE32-E72D297353CC}">
              <c16:uniqueId val="{00000000-BBD5-4EC9-BDF8-51EA85DFAE8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BBD5-4EC9-BDF8-51EA85DFAE8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0.6</c:v>
                </c:pt>
                <c:pt idx="1">
                  <c:v>0.6</c:v>
                </c:pt>
                <c:pt idx="2">
                  <c:v>2.74</c:v>
                </c:pt>
                <c:pt idx="3">
                  <c:v>2.86</c:v>
                </c:pt>
                <c:pt idx="4">
                  <c:v>3.07</c:v>
                </c:pt>
              </c:numCache>
            </c:numRef>
          </c:val>
          <c:extLst>
            <c:ext xmlns:c16="http://schemas.microsoft.com/office/drawing/2014/chart" uri="{C3380CC4-5D6E-409C-BE32-E72D297353CC}">
              <c16:uniqueId val="{00000000-4D91-457F-A853-0D10CA4C7CB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4D91-457F-A853-0D10CA4C7CB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DE-4C2C-A84D-7FD553141ED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ADDE-4C2C-A84D-7FD553141ED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195.64</c:v>
                </c:pt>
                <c:pt idx="1">
                  <c:v>197.97</c:v>
                </c:pt>
                <c:pt idx="2">
                  <c:v>206.19</c:v>
                </c:pt>
                <c:pt idx="3">
                  <c:v>226.54</c:v>
                </c:pt>
                <c:pt idx="4">
                  <c:v>226.13</c:v>
                </c:pt>
              </c:numCache>
            </c:numRef>
          </c:val>
          <c:extLst>
            <c:ext xmlns:c16="http://schemas.microsoft.com/office/drawing/2014/chart" uri="{C3380CC4-5D6E-409C-BE32-E72D297353CC}">
              <c16:uniqueId val="{00000000-FA14-4D89-A264-D4415FC2055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FA14-4D89-A264-D4415FC2055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431.57</c:v>
                </c:pt>
                <c:pt idx="1">
                  <c:v>422.3</c:v>
                </c:pt>
                <c:pt idx="2">
                  <c:v>414.49</c:v>
                </c:pt>
                <c:pt idx="3">
                  <c:v>405.09</c:v>
                </c:pt>
                <c:pt idx="4">
                  <c:v>392.43</c:v>
                </c:pt>
              </c:numCache>
            </c:numRef>
          </c:val>
          <c:extLst>
            <c:ext xmlns:c16="http://schemas.microsoft.com/office/drawing/2014/chart" uri="{C3380CC4-5D6E-409C-BE32-E72D297353CC}">
              <c16:uniqueId val="{00000000-7F00-4781-8066-DDBD0B51BDC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7F00-4781-8066-DDBD0B51BDC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107.47</c:v>
                </c:pt>
                <c:pt idx="1">
                  <c:v>108.01</c:v>
                </c:pt>
                <c:pt idx="2">
                  <c:v>108.18</c:v>
                </c:pt>
                <c:pt idx="3">
                  <c:v>110.01</c:v>
                </c:pt>
                <c:pt idx="4">
                  <c:v>107.07</c:v>
                </c:pt>
              </c:numCache>
            </c:numRef>
          </c:val>
          <c:extLst>
            <c:ext xmlns:c16="http://schemas.microsoft.com/office/drawing/2014/chart" uri="{C3380CC4-5D6E-409C-BE32-E72D297353CC}">
              <c16:uniqueId val="{00000000-5C59-49FC-B168-0A5505D887B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5C59-49FC-B168-0A5505D887B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164.68</c:v>
                </c:pt>
                <c:pt idx="1">
                  <c:v>164.78</c:v>
                </c:pt>
                <c:pt idx="2">
                  <c:v>166.28</c:v>
                </c:pt>
                <c:pt idx="3">
                  <c:v>163.74</c:v>
                </c:pt>
                <c:pt idx="4">
                  <c:v>168.56</c:v>
                </c:pt>
              </c:numCache>
            </c:numRef>
          </c:val>
          <c:extLst>
            <c:ext xmlns:c16="http://schemas.microsoft.com/office/drawing/2014/chart" uri="{C3380CC4-5D6E-409C-BE32-E72D297353CC}">
              <c16:uniqueId val="{00000000-E7F2-4E67-BA51-42D2BD8A04A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E7F2-4E67-BA51-42D2BD8A04A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那須塩原市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117458</v>
      </c>
      <c r="AM8" s="61"/>
      <c r="AN8" s="61"/>
      <c r="AO8" s="61"/>
      <c r="AP8" s="61"/>
      <c r="AQ8" s="61"/>
      <c r="AR8" s="61"/>
      <c r="AS8" s="61"/>
      <c r="AT8" s="52">
        <f>データ!$S$6</f>
        <v>592.74</v>
      </c>
      <c r="AU8" s="53"/>
      <c r="AV8" s="53"/>
      <c r="AW8" s="53"/>
      <c r="AX8" s="53"/>
      <c r="AY8" s="53"/>
      <c r="AZ8" s="53"/>
      <c r="BA8" s="53"/>
      <c r="BB8" s="54">
        <f>データ!$T$6</f>
        <v>198.16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65.62</v>
      </c>
      <c r="J10" s="53"/>
      <c r="K10" s="53"/>
      <c r="L10" s="53"/>
      <c r="M10" s="53"/>
      <c r="N10" s="53"/>
      <c r="O10" s="64"/>
      <c r="P10" s="54">
        <f>データ!$P$6</f>
        <v>97.5</v>
      </c>
      <c r="Q10" s="54"/>
      <c r="R10" s="54"/>
      <c r="S10" s="54"/>
      <c r="T10" s="54"/>
      <c r="U10" s="54"/>
      <c r="V10" s="54"/>
      <c r="W10" s="61">
        <f>データ!$Q$6</f>
        <v>3657</v>
      </c>
      <c r="X10" s="61"/>
      <c r="Y10" s="61"/>
      <c r="Z10" s="61"/>
      <c r="AA10" s="61"/>
      <c r="AB10" s="61"/>
      <c r="AC10" s="61"/>
      <c r="AD10" s="2"/>
      <c r="AE10" s="2"/>
      <c r="AF10" s="2"/>
      <c r="AG10" s="2"/>
      <c r="AH10" s="4"/>
      <c r="AI10" s="4"/>
      <c r="AJ10" s="4"/>
      <c r="AK10" s="4"/>
      <c r="AL10" s="61">
        <f>データ!$U$6</f>
        <v>114393</v>
      </c>
      <c r="AM10" s="61"/>
      <c r="AN10" s="61"/>
      <c r="AO10" s="61"/>
      <c r="AP10" s="61"/>
      <c r="AQ10" s="61"/>
      <c r="AR10" s="61"/>
      <c r="AS10" s="61"/>
      <c r="AT10" s="52">
        <f>データ!$V$6</f>
        <v>254.26</v>
      </c>
      <c r="AU10" s="53"/>
      <c r="AV10" s="53"/>
      <c r="AW10" s="53"/>
      <c r="AX10" s="53"/>
      <c r="AY10" s="53"/>
      <c r="AZ10" s="53"/>
      <c r="BA10" s="53"/>
      <c r="BB10" s="54">
        <f>データ!$W$6</f>
        <v>449.91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0VAhw1o60H4obw8Hh+Ogq+roNLZS9v9ZpLPAvvP3ViorbOBhEcyt6iLO+vlk95qqrww3UfPCBPxAIow2LGgSw==" saltValue="pm6crx53uIn0Y0Uavee6M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92134</v>
      </c>
      <c r="D6" s="34">
        <f t="shared" si="3"/>
        <v>46</v>
      </c>
      <c r="E6" s="34">
        <f t="shared" si="3"/>
        <v>1</v>
      </c>
      <c r="F6" s="34">
        <f t="shared" si="3"/>
        <v>0</v>
      </c>
      <c r="G6" s="34">
        <f t="shared" si="3"/>
        <v>1</v>
      </c>
      <c r="H6" s="34" t="str">
        <f t="shared" si="3"/>
        <v>栃木県　那須塩原市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65.62</v>
      </c>
      <c r="P6" s="35">
        <f t="shared" si="3"/>
        <v>97.5</v>
      </c>
      <c r="Q6" s="35">
        <f t="shared" si="3"/>
        <v>3657</v>
      </c>
      <c r="R6" s="35">
        <f t="shared" si="3"/>
        <v>117458</v>
      </c>
      <c r="S6" s="35">
        <f t="shared" si="3"/>
        <v>592.74</v>
      </c>
      <c r="T6" s="35">
        <f t="shared" si="3"/>
        <v>198.16</v>
      </c>
      <c r="U6" s="35">
        <f t="shared" si="3"/>
        <v>114393</v>
      </c>
      <c r="V6" s="35">
        <f t="shared" si="3"/>
        <v>254.26</v>
      </c>
      <c r="W6" s="35">
        <f t="shared" si="3"/>
        <v>449.91</v>
      </c>
      <c r="X6" s="36">
        <f>IF(X7="",NA(),X7)</f>
        <v>111.69</v>
      </c>
      <c r="Y6" s="36">
        <f t="shared" ref="Y6:AG6" si="4">IF(Y7="",NA(),Y7)</f>
        <v>112.1</v>
      </c>
      <c r="Z6" s="36">
        <f t="shared" si="4"/>
        <v>112.38</v>
      </c>
      <c r="AA6" s="36">
        <f t="shared" si="4"/>
        <v>114.37</v>
      </c>
      <c r="AB6" s="36">
        <f t="shared" si="4"/>
        <v>110.99</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195.64</v>
      </c>
      <c r="AU6" s="36">
        <f t="shared" ref="AU6:BC6" si="6">IF(AU7="",NA(),AU7)</f>
        <v>197.97</v>
      </c>
      <c r="AV6" s="36">
        <f t="shared" si="6"/>
        <v>206.19</v>
      </c>
      <c r="AW6" s="36">
        <f t="shared" si="6"/>
        <v>226.54</v>
      </c>
      <c r="AX6" s="36">
        <f t="shared" si="6"/>
        <v>226.13</v>
      </c>
      <c r="AY6" s="36">
        <f t="shared" si="6"/>
        <v>352.05</v>
      </c>
      <c r="AZ6" s="36">
        <f t="shared" si="6"/>
        <v>349.04</v>
      </c>
      <c r="BA6" s="36">
        <f t="shared" si="6"/>
        <v>337.49</v>
      </c>
      <c r="BB6" s="36">
        <f t="shared" si="6"/>
        <v>335.6</v>
      </c>
      <c r="BC6" s="36">
        <f t="shared" si="6"/>
        <v>358.91</v>
      </c>
      <c r="BD6" s="35" t="str">
        <f>IF(BD7="","",IF(BD7="-","【-】","【"&amp;SUBSTITUTE(TEXT(BD7,"#,##0.00"),"-","△")&amp;"】"))</f>
        <v>【264.97】</v>
      </c>
      <c r="BE6" s="36">
        <f>IF(BE7="",NA(),BE7)</f>
        <v>431.57</v>
      </c>
      <c r="BF6" s="36">
        <f t="shared" ref="BF6:BN6" si="7">IF(BF7="",NA(),BF7)</f>
        <v>422.3</v>
      </c>
      <c r="BG6" s="36">
        <f t="shared" si="7"/>
        <v>414.49</v>
      </c>
      <c r="BH6" s="36">
        <f t="shared" si="7"/>
        <v>405.09</v>
      </c>
      <c r="BI6" s="36">
        <f t="shared" si="7"/>
        <v>392.43</v>
      </c>
      <c r="BJ6" s="36">
        <f t="shared" si="7"/>
        <v>250.76</v>
      </c>
      <c r="BK6" s="36">
        <f t="shared" si="7"/>
        <v>254.54</v>
      </c>
      <c r="BL6" s="36">
        <f t="shared" si="7"/>
        <v>265.92</v>
      </c>
      <c r="BM6" s="36">
        <f t="shared" si="7"/>
        <v>258.26</v>
      </c>
      <c r="BN6" s="36">
        <f t="shared" si="7"/>
        <v>247.27</v>
      </c>
      <c r="BO6" s="35" t="str">
        <f>IF(BO7="","",IF(BO7="-","【-】","【"&amp;SUBSTITUTE(TEXT(BO7,"#,##0.00"),"-","△")&amp;"】"))</f>
        <v>【266.61】</v>
      </c>
      <c r="BP6" s="36">
        <f>IF(BP7="",NA(),BP7)</f>
        <v>107.47</v>
      </c>
      <c r="BQ6" s="36">
        <f t="shared" ref="BQ6:BY6" si="8">IF(BQ7="",NA(),BQ7)</f>
        <v>108.01</v>
      </c>
      <c r="BR6" s="36">
        <f t="shared" si="8"/>
        <v>108.18</v>
      </c>
      <c r="BS6" s="36">
        <f t="shared" si="8"/>
        <v>110.01</v>
      </c>
      <c r="BT6" s="36">
        <f t="shared" si="8"/>
        <v>107.07</v>
      </c>
      <c r="BU6" s="36">
        <f t="shared" si="8"/>
        <v>106.69</v>
      </c>
      <c r="BV6" s="36">
        <f t="shared" si="8"/>
        <v>106.52</v>
      </c>
      <c r="BW6" s="36">
        <f t="shared" si="8"/>
        <v>105.86</v>
      </c>
      <c r="BX6" s="36">
        <f t="shared" si="8"/>
        <v>106.07</v>
      </c>
      <c r="BY6" s="36">
        <f t="shared" si="8"/>
        <v>105.34</v>
      </c>
      <c r="BZ6" s="35" t="str">
        <f>IF(BZ7="","",IF(BZ7="-","【-】","【"&amp;SUBSTITUTE(TEXT(BZ7,"#,##0.00"),"-","△")&amp;"】"))</f>
        <v>【103.24】</v>
      </c>
      <c r="CA6" s="36">
        <f>IF(CA7="",NA(),CA7)</f>
        <v>164.68</v>
      </c>
      <c r="CB6" s="36">
        <f t="shared" ref="CB6:CJ6" si="9">IF(CB7="",NA(),CB7)</f>
        <v>164.78</v>
      </c>
      <c r="CC6" s="36">
        <f t="shared" si="9"/>
        <v>166.28</v>
      </c>
      <c r="CD6" s="36">
        <f t="shared" si="9"/>
        <v>163.74</v>
      </c>
      <c r="CE6" s="36">
        <f t="shared" si="9"/>
        <v>168.56</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66.05</v>
      </c>
      <c r="CM6" s="36">
        <f t="shared" ref="CM6:CU6" si="10">IF(CM7="",NA(),CM7)</f>
        <v>64.260000000000005</v>
      </c>
      <c r="CN6" s="36">
        <f t="shared" si="10"/>
        <v>68.75</v>
      </c>
      <c r="CO6" s="36">
        <f t="shared" si="10"/>
        <v>69.31</v>
      </c>
      <c r="CP6" s="36">
        <f t="shared" si="10"/>
        <v>72.02</v>
      </c>
      <c r="CQ6" s="36">
        <f t="shared" si="10"/>
        <v>62.26</v>
      </c>
      <c r="CR6" s="36">
        <f t="shared" si="10"/>
        <v>62.1</v>
      </c>
      <c r="CS6" s="36">
        <f t="shared" si="10"/>
        <v>62.38</v>
      </c>
      <c r="CT6" s="36">
        <f t="shared" si="10"/>
        <v>62.83</v>
      </c>
      <c r="CU6" s="36">
        <f t="shared" si="10"/>
        <v>62.05</v>
      </c>
      <c r="CV6" s="35" t="str">
        <f>IF(CV7="","",IF(CV7="-","【-】","【"&amp;SUBSTITUTE(TEXT(CV7,"#,##0.00"),"-","△")&amp;"】"))</f>
        <v>【60.00】</v>
      </c>
      <c r="CW6" s="36">
        <f>IF(CW7="",NA(),CW7)</f>
        <v>76.44</v>
      </c>
      <c r="CX6" s="36">
        <f t="shared" ref="CX6:DF6" si="11">IF(CX7="",NA(),CX7)</f>
        <v>78.510000000000005</v>
      </c>
      <c r="CY6" s="36">
        <f t="shared" si="11"/>
        <v>78.23</v>
      </c>
      <c r="CZ6" s="36">
        <f t="shared" si="11"/>
        <v>77.23</v>
      </c>
      <c r="DA6" s="36">
        <f t="shared" si="11"/>
        <v>78.81</v>
      </c>
      <c r="DB6" s="36">
        <f t="shared" si="11"/>
        <v>89.5</v>
      </c>
      <c r="DC6" s="36">
        <f t="shared" si="11"/>
        <v>89.52</v>
      </c>
      <c r="DD6" s="36">
        <f t="shared" si="11"/>
        <v>89.17</v>
      </c>
      <c r="DE6" s="36">
        <f t="shared" si="11"/>
        <v>88.86</v>
      </c>
      <c r="DF6" s="36">
        <f t="shared" si="11"/>
        <v>89.11</v>
      </c>
      <c r="DG6" s="35" t="str">
        <f>IF(DG7="","",IF(DG7="-","【-】","【"&amp;SUBSTITUTE(TEXT(DG7,"#,##0.00"),"-","△")&amp;"】"))</f>
        <v>【89.80】</v>
      </c>
      <c r="DH6" s="36">
        <f>IF(DH7="",NA(),DH7)</f>
        <v>38.42</v>
      </c>
      <c r="DI6" s="36">
        <f t="shared" ref="DI6:DQ6" si="12">IF(DI7="",NA(),DI7)</f>
        <v>39.71</v>
      </c>
      <c r="DJ6" s="36">
        <f t="shared" si="12"/>
        <v>41.08</v>
      </c>
      <c r="DK6" s="36">
        <f t="shared" si="12"/>
        <v>42.65</v>
      </c>
      <c r="DL6" s="36">
        <f t="shared" si="12"/>
        <v>44.18</v>
      </c>
      <c r="DM6" s="36">
        <f t="shared" si="12"/>
        <v>45.89</v>
      </c>
      <c r="DN6" s="36">
        <f t="shared" si="12"/>
        <v>46.58</v>
      </c>
      <c r="DO6" s="36">
        <f t="shared" si="12"/>
        <v>46.99</v>
      </c>
      <c r="DP6" s="36">
        <f t="shared" si="12"/>
        <v>47.89</v>
      </c>
      <c r="DQ6" s="36">
        <f t="shared" si="12"/>
        <v>48.69</v>
      </c>
      <c r="DR6" s="35" t="str">
        <f>IF(DR7="","",IF(DR7="-","【-】","【"&amp;SUBSTITUTE(TEXT(DR7,"#,##0.00"),"-","△")&amp;"】"))</f>
        <v>【49.59】</v>
      </c>
      <c r="DS6" s="36">
        <f>IF(DS7="",NA(),DS7)</f>
        <v>0.6</v>
      </c>
      <c r="DT6" s="36">
        <f t="shared" ref="DT6:EB6" si="13">IF(DT7="",NA(),DT7)</f>
        <v>0.6</v>
      </c>
      <c r="DU6" s="36">
        <f t="shared" si="13"/>
        <v>2.74</v>
      </c>
      <c r="DV6" s="36">
        <f t="shared" si="13"/>
        <v>2.86</v>
      </c>
      <c r="DW6" s="36">
        <f t="shared" si="13"/>
        <v>3.07</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0.28999999999999998</v>
      </c>
      <c r="EE6" s="36">
        <f t="shared" ref="EE6:EM6" si="14">IF(EE7="",NA(),EE7)</f>
        <v>0.52</v>
      </c>
      <c r="EF6" s="36">
        <f t="shared" si="14"/>
        <v>0.38</v>
      </c>
      <c r="EG6" s="36">
        <f t="shared" si="14"/>
        <v>0.28000000000000003</v>
      </c>
      <c r="EH6" s="36">
        <f t="shared" si="14"/>
        <v>0.17</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92134</v>
      </c>
      <c r="D7" s="38">
        <v>46</v>
      </c>
      <c r="E7" s="38">
        <v>1</v>
      </c>
      <c r="F7" s="38">
        <v>0</v>
      </c>
      <c r="G7" s="38">
        <v>1</v>
      </c>
      <c r="H7" s="38" t="s">
        <v>93</v>
      </c>
      <c r="I7" s="38" t="s">
        <v>94</v>
      </c>
      <c r="J7" s="38" t="s">
        <v>95</v>
      </c>
      <c r="K7" s="38" t="s">
        <v>96</v>
      </c>
      <c r="L7" s="38" t="s">
        <v>97</v>
      </c>
      <c r="M7" s="38" t="s">
        <v>98</v>
      </c>
      <c r="N7" s="39" t="s">
        <v>99</v>
      </c>
      <c r="O7" s="39">
        <v>65.62</v>
      </c>
      <c r="P7" s="39">
        <v>97.5</v>
      </c>
      <c r="Q7" s="39">
        <v>3657</v>
      </c>
      <c r="R7" s="39">
        <v>117458</v>
      </c>
      <c r="S7" s="39">
        <v>592.74</v>
      </c>
      <c r="T7" s="39">
        <v>198.16</v>
      </c>
      <c r="U7" s="39">
        <v>114393</v>
      </c>
      <c r="V7" s="39">
        <v>254.26</v>
      </c>
      <c r="W7" s="39">
        <v>449.91</v>
      </c>
      <c r="X7" s="39">
        <v>111.69</v>
      </c>
      <c r="Y7" s="39">
        <v>112.1</v>
      </c>
      <c r="Z7" s="39">
        <v>112.38</v>
      </c>
      <c r="AA7" s="39">
        <v>114.37</v>
      </c>
      <c r="AB7" s="39">
        <v>110.99</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195.64</v>
      </c>
      <c r="AU7" s="39">
        <v>197.97</v>
      </c>
      <c r="AV7" s="39">
        <v>206.19</v>
      </c>
      <c r="AW7" s="39">
        <v>226.54</v>
      </c>
      <c r="AX7" s="39">
        <v>226.13</v>
      </c>
      <c r="AY7" s="39">
        <v>352.05</v>
      </c>
      <c r="AZ7" s="39">
        <v>349.04</v>
      </c>
      <c r="BA7" s="39">
        <v>337.49</v>
      </c>
      <c r="BB7" s="39">
        <v>335.6</v>
      </c>
      <c r="BC7" s="39">
        <v>358.91</v>
      </c>
      <c r="BD7" s="39">
        <v>264.97000000000003</v>
      </c>
      <c r="BE7" s="39">
        <v>431.57</v>
      </c>
      <c r="BF7" s="39">
        <v>422.3</v>
      </c>
      <c r="BG7" s="39">
        <v>414.49</v>
      </c>
      <c r="BH7" s="39">
        <v>405.09</v>
      </c>
      <c r="BI7" s="39">
        <v>392.43</v>
      </c>
      <c r="BJ7" s="39">
        <v>250.76</v>
      </c>
      <c r="BK7" s="39">
        <v>254.54</v>
      </c>
      <c r="BL7" s="39">
        <v>265.92</v>
      </c>
      <c r="BM7" s="39">
        <v>258.26</v>
      </c>
      <c r="BN7" s="39">
        <v>247.27</v>
      </c>
      <c r="BO7" s="39">
        <v>266.61</v>
      </c>
      <c r="BP7" s="39">
        <v>107.47</v>
      </c>
      <c r="BQ7" s="39">
        <v>108.01</v>
      </c>
      <c r="BR7" s="39">
        <v>108.18</v>
      </c>
      <c r="BS7" s="39">
        <v>110.01</v>
      </c>
      <c r="BT7" s="39">
        <v>107.07</v>
      </c>
      <c r="BU7" s="39">
        <v>106.69</v>
      </c>
      <c r="BV7" s="39">
        <v>106.52</v>
      </c>
      <c r="BW7" s="39">
        <v>105.86</v>
      </c>
      <c r="BX7" s="39">
        <v>106.07</v>
      </c>
      <c r="BY7" s="39">
        <v>105.34</v>
      </c>
      <c r="BZ7" s="39">
        <v>103.24</v>
      </c>
      <c r="CA7" s="39">
        <v>164.68</v>
      </c>
      <c r="CB7" s="39">
        <v>164.78</v>
      </c>
      <c r="CC7" s="39">
        <v>166.28</v>
      </c>
      <c r="CD7" s="39">
        <v>163.74</v>
      </c>
      <c r="CE7" s="39">
        <v>168.56</v>
      </c>
      <c r="CF7" s="39">
        <v>154.91999999999999</v>
      </c>
      <c r="CG7" s="39">
        <v>155.80000000000001</v>
      </c>
      <c r="CH7" s="39">
        <v>158.58000000000001</v>
      </c>
      <c r="CI7" s="39">
        <v>159.22</v>
      </c>
      <c r="CJ7" s="39">
        <v>159.6</v>
      </c>
      <c r="CK7" s="39">
        <v>168.38</v>
      </c>
      <c r="CL7" s="39">
        <v>66.05</v>
      </c>
      <c r="CM7" s="39">
        <v>64.260000000000005</v>
      </c>
      <c r="CN7" s="39">
        <v>68.75</v>
      </c>
      <c r="CO7" s="39">
        <v>69.31</v>
      </c>
      <c r="CP7" s="39">
        <v>72.02</v>
      </c>
      <c r="CQ7" s="39">
        <v>62.26</v>
      </c>
      <c r="CR7" s="39">
        <v>62.1</v>
      </c>
      <c r="CS7" s="39">
        <v>62.38</v>
      </c>
      <c r="CT7" s="39">
        <v>62.83</v>
      </c>
      <c r="CU7" s="39">
        <v>62.05</v>
      </c>
      <c r="CV7" s="39">
        <v>60</v>
      </c>
      <c r="CW7" s="39">
        <v>76.44</v>
      </c>
      <c r="CX7" s="39">
        <v>78.510000000000005</v>
      </c>
      <c r="CY7" s="39">
        <v>78.23</v>
      </c>
      <c r="CZ7" s="39">
        <v>77.23</v>
      </c>
      <c r="DA7" s="39">
        <v>78.81</v>
      </c>
      <c r="DB7" s="39">
        <v>89.5</v>
      </c>
      <c r="DC7" s="39">
        <v>89.52</v>
      </c>
      <c r="DD7" s="39">
        <v>89.17</v>
      </c>
      <c r="DE7" s="39">
        <v>88.86</v>
      </c>
      <c r="DF7" s="39">
        <v>89.11</v>
      </c>
      <c r="DG7" s="39">
        <v>89.8</v>
      </c>
      <c r="DH7" s="39">
        <v>38.42</v>
      </c>
      <c r="DI7" s="39">
        <v>39.71</v>
      </c>
      <c r="DJ7" s="39">
        <v>41.08</v>
      </c>
      <c r="DK7" s="39">
        <v>42.65</v>
      </c>
      <c r="DL7" s="39">
        <v>44.18</v>
      </c>
      <c r="DM7" s="39">
        <v>45.89</v>
      </c>
      <c r="DN7" s="39">
        <v>46.58</v>
      </c>
      <c r="DO7" s="39">
        <v>46.99</v>
      </c>
      <c r="DP7" s="39">
        <v>47.89</v>
      </c>
      <c r="DQ7" s="39">
        <v>48.69</v>
      </c>
      <c r="DR7" s="39">
        <v>49.59</v>
      </c>
      <c r="DS7" s="39">
        <v>0.6</v>
      </c>
      <c r="DT7" s="39">
        <v>0.6</v>
      </c>
      <c r="DU7" s="39">
        <v>2.74</v>
      </c>
      <c r="DV7" s="39">
        <v>2.86</v>
      </c>
      <c r="DW7" s="39">
        <v>3.07</v>
      </c>
      <c r="DX7" s="39">
        <v>13.14</v>
      </c>
      <c r="DY7" s="39">
        <v>14.45</v>
      </c>
      <c r="DZ7" s="39">
        <v>15.83</v>
      </c>
      <c r="EA7" s="39">
        <v>16.899999999999999</v>
      </c>
      <c r="EB7" s="39">
        <v>18.260000000000002</v>
      </c>
      <c r="EC7" s="39">
        <v>19.440000000000001</v>
      </c>
      <c r="ED7" s="39">
        <v>0.28999999999999998</v>
      </c>
      <c r="EE7" s="39">
        <v>0.52</v>
      </c>
      <c r="EF7" s="39">
        <v>0.38</v>
      </c>
      <c r="EG7" s="39">
        <v>0.28000000000000003</v>
      </c>
      <c r="EH7" s="39">
        <v>0.17</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2021-02-03T08:53:26Z</cp:lastPrinted>
  <dcterms:created xsi:type="dcterms:W3CDTF">2020-12-04T02:05:11Z</dcterms:created>
  <dcterms:modified xsi:type="dcterms:W3CDTF">2021-02-20T01:56:00Z</dcterms:modified>
  <cp:category/>
</cp:coreProperties>
</file>