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B1DCCF9E-1927-40D1-9A42-CCF5DC59BA01}" xr6:coauthVersionLast="47" xr6:coauthVersionMax="47" xr10:uidLastSave="{00000000-0000-0000-0000-000000000000}"/>
  <workbookProtection workbookAlgorithmName="SHA-512" workbookHashValue="OcIK/CWXbSUr+qkmIa/Ky3WC5POwNQTF7xziJJgf4mIA/ASWOl3wjXFZoCrlF2Q3oGYbuRqeVlIlnaGeFiVF/A==" workbookSaltValue="WSv3IEx4UERG+Acw38Igr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BB10" i="4"/>
  <c r="AT10" i="4"/>
  <c r="AL10" i="4"/>
  <c r="W10" i="4"/>
  <c r="P10" i="4"/>
  <c r="BB8" i="4"/>
  <c r="AD8" i="4"/>
  <c r="W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<sst xmlns="http://schemas.openxmlformats.org/spreadsheetml/2006/main" count="228" uniqueCount="113">
  <si>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</si>
  <si>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</si>
  <si>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</si>
  <si>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</si>
  <si>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</si>
  <si>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</si>
  <si>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</si>
  <si>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</si>
  <si>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</si>
  <si>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</si>
  <si>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</si>
  <si>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</si>
  <si>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</si>
  <si>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</si>
  <si>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</si>
  <si>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</si>
  <si>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</si>
  <si>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</si>
  <si>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</si>
  <si>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</si>
  <si>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</si>
  <si>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</si>
  <si>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</si>
  <si>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</si>
  <si>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</si>
  <si>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</si>
  <si>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</si>
  <si>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</si>
  <si>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</si>
  <si>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</si>
  <si>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</si>
  <si>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</si>
  <si>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</si>
  <si>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</si>
  <si>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</si>
  <si>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</si>
  <si>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</si>
  <si>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</si>
  <si>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</si>
  <si>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</si>
  <si>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</si>
  <si>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</si>
  <si>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</si>
  <si>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</si>
  <si>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</si>
  <si>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</si>
  <si>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</si>
  <si>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</si>
  <si>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</si>
  <si>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</si>
  <si>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</si>
  <si>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</si>
  <si>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</si>
  <si>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</si>
  <si>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</si>
  <si>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</si>
  <si>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</si>
  <si>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</si>
  <si>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</si>
  <si>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</si>
  <si>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</si>
  <si>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</si>
  <si>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</si>
  <si>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</si>
  <si>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</si>
  <si>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</si>
  <si>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</si>
  <si>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</si>
  <si>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</si>
  <si>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</si>
  <si>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</si>
  <si>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</si>
  <si>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</si>
  <si>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</si>
  <si>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</si>
  <si>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</si>
  <si>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</si>
  <si>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</si>
  <si>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</si>
  <si>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</si>
  <si>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</si>
  <si>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</si>
  <si>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</si>
  <si>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</si>
  <si>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</si>
  <si>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</si>
  <si>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</si>
  <si>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</si>
  <si>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</si>
  <si>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</si>
  <si>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</si>
  <si>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</si>
  <si>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</si>
  <si>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</si>
  <si>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</si>
  <si>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</si>
  <si>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</si>
  <si>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</si>
  <si>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</si>
  <si>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</si>
  <si>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</si>
  <si>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</si>
  <si>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</si>
  <si>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</si>
  <si>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</si>
  <si>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</si>
  <si>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</si>
  <si>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</si>
  <si>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</si>
  <si>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</si>
  <si>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color theme="1"/>
        <rFont val="ＭＳ ゴシック"/>
        <family val="3"/>
        <charset val="128"/>
      </rPr>
      <t>有形固定資産減価償却率は、類似団体平均値をやや下回っており、本市の資産全体の老朽度合いは平均的である一方、管路経年化率が類似団体平均値を大幅に下回っていることから、浄水場や配水池などの管路以外の資産の老朽化が進んでいることが推測されます。
　また、管路更新率も類似団体平均値を大きく下回っていることから、今後更新が必要な管路の比率が高くなることが予想されます。
　アセットマネジメントの運用により、更新対象の施設を把握し、老朽度や重要度に応じて更新を行っていく必要があります。</t>
    </r>
    <phoneticPr fontId="4"/>
  </si>
  <si>
    <t>　令和5年度も経営の健全性は保たれているといえます。今後は老朽化により更新が必要な施設や管路の増加が見込まれるため、費用削減や、計画的な企業債の発行による財源確保に引き続き取り組む必要があります。
　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phoneticPr fontId="4"/>
  </si>
  <si>
    <r>
      <t xml:space="preserve">(1)健全性について
　経常収支比率は前年度から上昇し、料金回収率は前年度から低下しましたが、ともに100％を上回っており、健全な経営を保てていると評価できます。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給水収益と企業債の発行額とのバランスを注視しながら経営を行っていく必要があります。
</t>
    </r>
    <r>
      <rPr>
        <sz val="10"/>
        <color rgb="FFFF0000"/>
        <rFont val="ＭＳ ゴシック"/>
        <family val="3"/>
        <charset val="128"/>
      </rPr>
      <t xml:space="preserve">
</t>
    </r>
    <r>
      <rPr>
        <sz val="10"/>
        <color theme="1"/>
        <rFont val="ＭＳ ゴシック"/>
        <family val="3"/>
        <charset val="128"/>
      </rPr>
      <t>(2)効率性について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令和3年度まで改善傾向であったものの令和4年度は低下しました。令和5年度はわずかに改善したものの依然として低い状況にあることから、引き続き計画的かつ効果的な対策を行い、更なる有収率の改善に努める必要があります。</t>
    </r>
    <rPh sb="19" eb="22">
      <t>ゼンネンド</t>
    </rPh>
    <rPh sb="24" eb="26">
      <t>ジョウショウ</t>
    </rPh>
    <rPh sb="477" eb="479">
      <t>レイワ</t>
    </rPh>
    <rPh sb="480" eb="482">
      <t>ネンド</t>
    </rPh>
    <rPh sb="487" eb="489">
      <t>カイゼン</t>
    </rPh>
    <rPh sb="494" eb="496">
      <t>イゼン</t>
    </rPh>
    <rPh sb="499" eb="500">
      <t>ヒク</t>
    </rPh>
    <rPh sb="501" eb="50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</si>
</sst>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0.18</c:v>
                </c:pt>
                <c:pt idx="2">
                  <c:v>0.08</c:v>
                </c:pt>
                <c:pt idx="3">
                  <c:v>0.24</c:v>
                </c:pt>
                <c:pt idx="4">
                  <c:v>0.23</c:v>
                </c:pt>
              </c:numCache>
            </c:numRef>
          </c:val>
          <c:extLst>
            <c:ext xmlns:c16="http://schemas.microsoft.com/office/drawing/2014/chart" uri="{C3380CC4-5D6E-409C-BE32-E72D297353CC}">
              <c16:uniqueId val="{00000000-AD83-4940-A398-75615E6167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D83-4940-A398-75615E6167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72.02</c:v>
                </c:pt>
                <c:pt idx="1">
                  <c:v>71.040000000000006</c:v>
                </c:pt>
                <c:pt idx="2">
                  <c:v>71.650000000000006</c:v>
                </c:pt>
                <c:pt idx="3">
                  <c:v>73.52</c:v>
                </c:pt>
                <c:pt idx="4">
                  <c:v>72.98</c:v>
                </c:pt>
              </c:numCache>
            </c:numRef>
          </c:val>
          <c:extLst>
            <c:ext xmlns:c16="http://schemas.microsoft.com/office/drawing/2014/chart" uri="{C3380CC4-5D6E-409C-BE32-E72D297353CC}">
              <c16:uniqueId val="{00000000-9A1E-4955-BD67-1EBF5F3982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A1E-4955-BD67-1EBF5F3982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78.81</c:v>
                </c:pt>
                <c:pt idx="1">
                  <c:v>79.81</c:v>
                </c:pt>
                <c:pt idx="2">
                  <c:v>81.22</c:v>
                </c:pt>
                <c:pt idx="3">
                  <c:v>79.27</c:v>
                </c:pt>
                <c:pt idx="4">
                  <c:v>79.48</c:v>
                </c:pt>
              </c:numCache>
            </c:numRef>
          </c:val>
          <c:extLst>
            <c:ext xmlns:c16="http://schemas.microsoft.com/office/drawing/2014/chart" uri="{C3380CC4-5D6E-409C-BE32-E72D297353CC}">
              <c16:uniqueId val="{00000000-1C48-4378-8B36-B856FF69EF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1C48-4378-8B36-B856FF69EF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110.99</c:v>
                </c:pt>
                <c:pt idx="1">
                  <c:v>112.31</c:v>
                </c:pt>
                <c:pt idx="2">
                  <c:v>112.82</c:v>
                </c:pt>
                <c:pt idx="3">
                  <c:v>110.02</c:v>
                </c:pt>
                <c:pt idx="4">
                  <c:v>110.46</c:v>
                </c:pt>
              </c:numCache>
            </c:numRef>
          </c:val>
          <c:extLst>
            <c:ext xmlns:c16="http://schemas.microsoft.com/office/drawing/2014/chart" uri="{C3380CC4-5D6E-409C-BE32-E72D297353CC}">
              <c16:uniqueId val="{00000000-D5D7-4DCE-B1D3-4E036F1112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D5D7-4DCE-B1D3-4E036F1112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44.18</c:v>
                </c:pt>
                <c:pt idx="1">
                  <c:v>45.24</c:v>
                </c:pt>
                <c:pt idx="2">
                  <c:v>45.94</c:v>
                </c:pt>
                <c:pt idx="3">
                  <c:v>47.58</c:v>
                </c:pt>
                <c:pt idx="4">
                  <c:v>49.23</c:v>
                </c:pt>
              </c:numCache>
            </c:numRef>
          </c:val>
          <c:extLst>
            <c:ext xmlns:c16="http://schemas.microsoft.com/office/drawing/2014/chart" uri="{C3380CC4-5D6E-409C-BE32-E72D297353CC}">
              <c16:uniqueId val="{00000000-7CBF-4FEA-B665-22BD16ED61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CBF-4FEA-B665-22BD16ED61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3.07</c:v>
                </c:pt>
                <c:pt idx="1">
                  <c:v>3.17</c:v>
                </c:pt>
                <c:pt idx="2">
                  <c:v>2.74</c:v>
                </c:pt>
                <c:pt idx="3">
                  <c:v>4.4000000000000004</c:v>
                </c:pt>
                <c:pt idx="4">
                  <c:v>5.28</c:v>
                </c:pt>
              </c:numCache>
            </c:numRef>
          </c:val>
          <c:extLst>
            <c:ext xmlns:c16="http://schemas.microsoft.com/office/drawing/2014/chart" uri="{C3380CC4-5D6E-409C-BE32-E72D297353CC}">
              <c16:uniqueId val="{00000000-40AA-4524-B59F-1BCA9784BF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40AA-4524-B59F-1BCA9784BF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2-468A-B10E-520B325AFF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A12-468A-B10E-520B325AFF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226.13</c:v>
                </c:pt>
                <c:pt idx="1">
                  <c:v>196.23</c:v>
                </c:pt>
                <c:pt idx="2">
                  <c:v>207.66</c:v>
                </c:pt>
                <c:pt idx="3">
                  <c:v>254.25</c:v>
                </c:pt>
                <c:pt idx="4">
                  <c:v>302.75</c:v>
                </c:pt>
              </c:numCache>
            </c:numRef>
          </c:val>
          <c:extLst>
            <c:ext xmlns:c16="http://schemas.microsoft.com/office/drawing/2014/chart" uri="{C3380CC4-5D6E-409C-BE32-E72D297353CC}">
              <c16:uniqueId val="{00000000-1FF4-49F4-83B9-4363019063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1FF4-49F4-83B9-4363019063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392.43</c:v>
                </c:pt>
                <c:pt idx="1">
                  <c:v>418.53</c:v>
                </c:pt>
                <c:pt idx="2">
                  <c:v>397.29</c:v>
                </c:pt>
                <c:pt idx="3">
                  <c:v>383.9</c:v>
                </c:pt>
                <c:pt idx="4">
                  <c:v>374.59</c:v>
                </c:pt>
              </c:numCache>
            </c:numRef>
          </c:val>
          <c:extLst>
            <c:ext xmlns:c16="http://schemas.microsoft.com/office/drawing/2014/chart" uri="{C3380CC4-5D6E-409C-BE32-E72D297353CC}">
              <c16:uniqueId val="{00000000-CD9A-4048-A4E1-3427AC7765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D9A-4048-A4E1-3427AC7765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107.07</c:v>
                </c:pt>
                <c:pt idx="1">
                  <c:v>102.82</c:v>
                </c:pt>
                <c:pt idx="2">
                  <c:v>108.85</c:v>
                </c:pt>
                <c:pt idx="3">
                  <c:v>105.43</c:v>
                </c:pt>
                <c:pt idx="4">
                  <c:v>105.36</c:v>
                </c:pt>
              </c:numCache>
            </c:numRef>
          </c:val>
          <c:extLst>
            <c:ext xmlns:c16="http://schemas.microsoft.com/office/drawing/2014/chart" uri="{C3380CC4-5D6E-409C-BE32-E72D297353CC}">
              <c16:uniqueId val="{00000000-A4A0-4B58-992C-C6C4299FD2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A4A0-4B58-992C-C6C4299FD2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168.56</c:v>
                </c:pt>
                <c:pt idx="1">
                  <c:v>167.71</c:v>
                </c:pt>
                <c:pt idx="2">
                  <c:v>166.07</c:v>
                </c:pt>
                <c:pt idx="3">
                  <c:v>171.72</c:v>
                </c:pt>
                <c:pt idx="4">
                  <c:v>172.26</c:v>
                </c:pt>
              </c:numCache>
            </c:numRef>
          </c:val>
          <c:extLst>
            <c:ext xmlns:c16="http://schemas.microsoft.com/office/drawing/2014/chart" uri="{C3380CC4-5D6E-409C-BE32-E72D297353CC}">
              <c16:uniqueId val="{00000000-202C-415F-ACB5-AB0A11F760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202C-415F-ACB5-AB0A11F760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那須塩原市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116133</v>
      </c>
      <c r="AM8" s="44"/>
      <c r="AN8" s="44"/>
      <c r="AO8" s="44"/>
      <c r="AP8" s="44"/>
      <c r="AQ8" s="44"/>
      <c r="AR8" s="44"/>
      <c r="AS8" s="44"/>
      <c r="AT8" s="45">
        <f>データ!$S$6</f>
        <v>592.74</v>
      </c>
      <c r="AU8" s="46"/>
      <c r="AV8" s="46"/>
      <c r="AW8" s="46"/>
      <c r="AX8" s="46"/>
      <c r="AY8" s="46"/>
      <c r="AZ8" s="46"/>
      <c r="BA8" s="46"/>
      <c r="BB8" s="47">
        <f>データ!$T$6</f>
        <v>195.93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68.239999999999995</v>
      </c>
      <c r="J10" s="46"/>
      <c r="K10" s="46"/>
      <c r="L10" s="46"/>
      <c r="M10" s="46"/>
      <c r="N10" s="46"/>
      <c r="O10" s="81"/>
      <c r="P10" s="47">
        <f>データ!$P$6</f>
        <v>97.57</v>
      </c>
      <c r="Q10" s="47"/>
      <c r="R10" s="47"/>
      <c r="S10" s="47"/>
      <c r="T10" s="47"/>
      <c r="U10" s="47"/>
      <c r="V10" s="47"/>
      <c r="W10" s="44">
        <f>データ!$Q$6</f>
        <v>3657</v>
      </c>
      <c r="X10" s="44"/>
      <c r="Y10" s="44"/>
      <c r="Z10" s="44"/>
      <c r="AA10" s="44"/>
      <c r="AB10" s="44"/>
      <c r="AC10" s="44"/>
      <c r="AD10" s="2"/>
      <c r="AE10" s="2"/>
      <c r="AF10" s="2"/>
      <c r="AG10" s="2"/>
      <c r="AH10" s="2"/>
      <c r="AI10" s="2"/>
      <c r="AJ10" s="2"/>
      <c r="AK10" s="2"/>
      <c r="AL10" s="44">
        <f>データ!$U$6</f>
        <v>113048</v>
      </c>
      <c r="AM10" s="44"/>
      <c r="AN10" s="44"/>
      <c r="AO10" s="44"/>
      <c r="AP10" s="44"/>
      <c r="AQ10" s="44"/>
      <c r="AR10" s="44"/>
      <c r="AS10" s="44"/>
      <c r="AT10" s="45">
        <f>データ!$V$6</f>
        <v>254.26</v>
      </c>
      <c r="AU10" s="46"/>
      <c r="AV10" s="46"/>
      <c r="AW10" s="46"/>
      <c r="AX10" s="46"/>
      <c r="AY10" s="46"/>
      <c r="AZ10" s="46"/>
      <c r="BA10" s="46"/>
      <c r="BB10" s="47">
        <f>データ!$W$6</f>
        <v>444.62</v>
      </c>
      <c r="BC10" s="47"/>
      <c r="BD10" s="47"/>
      <c r="BE10" s="47"/>
      <c r="BF10" s="47"/>
      <c r="BG10" s="47"/>
      <c r="BH10" s="47"/>
      <c r="BI10" s="47"/>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9"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9"/>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9"/>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9"/>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9"/>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9"/>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9"/>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9"/>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9"/>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9"/>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9"/>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9"/>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9"/>
      <c r="BM59" s="57"/>
      <c r="BN59" s="57"/>
      <c r="BO59" s="57"/>
      <c r="BP59" s="57"/>
      <c r="BQ59" s="57"/>
      <c r="BR59" s="57"/>
      <c r="BS59" s="57"/>
      <c r="BT59" s="57"/>
      <c r="BU59" s="57"/>
      <c r="BV59" s="57"/>
      <c r="BW59" s="57"/>
      <c r="BX59" s="57"/>
      <c r="BY59" s="57"/>
      <c r="BZ59" s="58"/>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9"/>
      <c r="BM60" s="57"/>
      <c r="BN60" s="57"/>
      <c r="BO60" s="57"/>
      <c r="BP60" s="57"/>
      <c r="BQ60" s="57"/>
      <c r="BR60" s="57"/>
      <c r="BS60" s="57"/>
      <c r="BT60" s="57"/>
      <c r="BU60" s="57"/>
      <c r="BV60" s="57"/>
      <c r="BW60" s="57"/>
      <c r="BX60" s="57"/>
      <c r="BY60" s="57"/>
      <c r="BZ60" s="58"/>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9"/>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9"/>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9"/>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9"/>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9"/>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9"/>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9"/>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9"/>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9"/>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9"/>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9"/>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9"/>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9"/>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9"/>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9"/>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9"/>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9"/>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61zGat4i3Vmo8T0Ddex4JzRsT2c8cJQPNLOMVA2X0kGMiVSVluWMrlXIy+X3lH0/dO5UtfRSgjBmrjQphH+ag==" saltValue="UySAxOhy4tUJRwzmH2kL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68.239999999999995</v>
      </c>
      <c r="P6" s="21">
        <f t="shared" si="3"/>
        <v>97.57</v>
      </c>
      <c r="Q6" s="21">
        <f t="shared" si="3"/>
        <v>3657</v>
      </c>
      <c r="R6" s="21">
        <f t="shared" si="3"/>
        <v>116133</v>
      </c>
      <c r="S6" s="21">
        <f t="shared" si="3"/>
        <v>592.74</v>
      </c>
      <c r="T6" s="21">
        <f t="shared" si="3"/>
        <v>195.93</v>
      </c>
      <c r="U6" s="21">
        <f t="shared" si="3"/>
        <v>113048</v>
      </c>
      <c r="V6" s="21">
        <f t="shared" si="3"/>
        <v>254.26</v>
      </c>
      <c r="W6" s="21">
        <f t="shared" si="3"/>
        <v>444.62</v>
      </c>
      <c r="X6" s="22">
        <f>IF(X7="",NA(),X7)</f>
        <v>110.99</v>
      </c>
      <c r="Y6" s="22">
        <f t="shared" ref="Y6:AG6" si="4">IF(Y7="",NA(),Y7)</f>
        <v>112.31</v>
      </c>
      <c r="Z6" s="22">
        <f t="shared" si="4"/>
        <v>112.82</v>
      </c>
      <c r="AA6" s="22">
        <f t="shared" si="4"/>
        <v>110.02</v>
      </c>
      <c r="AB6" s="22">
        <f t="shared" si="4"/>
        <v>110.46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226.13</v>
      </c>
      <c r="AU6" s="22">
        <f t="shared" ref="AU6:BC6" si="6">IF(AU7="",NA(),AU7)</f>
        <v>196.23</v>
      </c>
      <c r="AV6" s="22">
        <f t="shared" si="6"/>
        <v>207.66</v>
      </c>
      <c r="AW6" s="22">
        <f t="shared" si="6"/>
        <v>254.25</v>
      </c>
      <c r="AX6" s="22">
        <f t="shared" si="6"/>
        <v>302.75</v>
      </c>
      <c r="AY6" s="22">
        <f t="shared" si="6"/>
        <v>358.91</v>
      </c>
      <c r="AZ6" s="22">
        <f t="shared" si="6"/>
        <v>360.96</v>
      </c>
      <c r="BA6" s="22">
        <f t="shared" si="6"/>
        <v>351.29</v>
      </c>
      <c r="BB6" s="22">
        <f t="shared" si="6"/>
        <v>364.24</v>
      </c>
      <c r="BC6" s="22">
        <f t="shared" si="6"/>
        <v>369.82</v>
      </c>
      <c r="BD6" s="21" t="str">
        <f>IF(BD7="","",IF(BD7="-","【-】","【"&amp;SUBSTITUTE(TEXT(BD7,"#,##0.00"),"-","△")&amp;"】"))</f>
        <v>【243.36】</v>
      </c>
      <c r="BE6" s="22">
        <f>IF(BE7="",NA(),BE7)</f>
        <v>392.43</v>
      </c>
      <c r="BF6" s="22">
        <f t="shared" ref="BF6:BN6" si="7">IF(BF7="",NA(),BF7)</f>
        <v>418.53</v>
      </c>
      <c r="BG6" s="22">
        <f t="shared" si="7"/>
        <v>397.29</v>
      </c>
      <c r="BH6" s="22">
        <f t="shared" si="7"/>
        <v>383.9</v>
      </c>
      <c r="BI6" s="22">
        <f t="shared" si="7"/>
        <v>374.59</v>
      </c>
      <c r="BJ6" s="22">
        <f t="shared" si="7"/>
        <v>247.27</v>
      </c>
      <c r="BK6" s="22">
        <f t="shared" si="7"/>
        <v>239.18</v>
      </c>
      <c r="BL6" s="22">
        <f t="shared" si="7"/>
        <v>236.29</v>
      </c>
      <c r="BM6" s="22">
        <f t="shared" si="7"/>
        <v>238.77</v>
      </c>
      <c r="BN6" s="22">
        <f t="shared" si="7"/>
        <v>218.57</v>
      </c>
      <c r="BO6" s="21" t="str">
        <f>IF(BO7="","",IF(BO7="-","【-】","【"&amp;SUBSTITUTE(TEXT(BO7,"#,##0.00"),"-","△")&amp;"】"))</f>
        <v>【265.93】</v>
      </c>
      <c r="BP6" s="22">
        <f>IF(BP7="",NA(),BP7)</f>
        <v>107.07</v>
      </c>
      <c r="BQ6" s="22">
        <f t="shared" ref="BQ6:BY6" si="8">IF(BQ7="",NA(),BQ7)</f>
        <v>102.82</v>
      </c>
      <c r="BR6" s="22">
        <f t="shared" si="8"/>
        <v>108.85</v>
      </c>
      <c r="BS6" s="22">
        <f t="shared" si="8"/>
        <v>105.43</v>
      </c>
      <c r="BT6" s="22">
        <f t="shared" si="8"/>
        <v>105.36</v>
      </c>
      <c r="BU6" s="22">
        <f t="shared" si="8"/>
        <v>105.34</v>
      </c>
      <c r="BV6" s="22">
        <f t="shared" si="8"/>
        <v>101.89</v>
      </c>
      <c r="BW6" s="22">
        <f t="shared" si="8"/>
        <v>104.33</v>
      </c>
      <c r="BX6" s="22">
        <f t="shared" si="8"/>
        <v>98.85</v>
      </c>
      <c r="BY6" s="22">
        <f t="shared" si="8"/>
        <v>101.78</v>
      </c>
      <c r="BZ6" s="21" t="str">
        <f>IF(BZ7="","",IF(BZ7="-","【-】","【"&amp;SUBSTITUTE(TEXT(BZ7,"#,##0.00"),"-","△")&amp;"】"))</f>
        <v>【97.82】</v>
      </c>
      <c r="CA6" s="22">
        <f>IF(CA7="",NA(),CA7)</f>
        <v>168.56</v>
      </c>
      <c r="CB6" s="22">
        <f t="shared" ref="CB6:CJ6" si="9">IF(CB7="",NA(),CB7)</f>
        <v>167.71</v>
      </c>
      <c r="CC6" s="22">
        <f t="shared" si="9"/>
        <v>166.07</v>
      </c>
      <c r="CD6" s="22">
        <f t="shared" si="9"/>
        <v>171.72</v>
      </c>
      <c r="CE6" s="22">
        <f t="shared" si="9"/>
        <v>172.26</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72.02</v>
      </c>
      <c r="CM6" s="22">
        <f t="shared" ref="CM6:CU6" si="10">IF(CM7="",NA(),CM7)</f>
        <v>71.040000000000006</v>
      </c>
      <c r="CN6" s="22">
        <f t="shared" si="10"/>
        <v>71.650000000000006</v>
      </c>
      <c r="CO6" s="22">
        <f t="shared" si="10"/>
        <v>73.52</v>
      </c>
      <c r="CP6" s="22">
        <f t="shared" si="10"/>
        <v>72.98</v>
      </c>
      <c r="CQ6" s="22">
        <f t="shared" si="10"/>
        <v>62.05</v>
      </c>
      <c r="CR6" s="22">
        <f t="shared" si="10"/>
        <v>63.23</v>
      </c>
      <c r="CS6" s="22">
        <f t="shared" si="10"/>
        <v>62.59</v>
      </c>
      <c r="CT6" s="22">
        <f t="shared" si="10"/>
        <v>61.81</v>
      </c>
      <c r="CU6" s="22">
        <f t="shared" si="10"/>
        <v>62.35</v>
      </c>
      <c r="CV6" s="21" t="str">
        <f>IF(CV7="","",IF(CV7="-","【-】","【"&amp;SUBSTITUTE(TEXT(CV7,"#,##0.00"),"-","△")&amp;"】"))</f>
        <v>【59.81】</v>
      </c>
      <c r="CW6" s="22">
        <f>IF(CW7="",NA(),CW7)</f>
        <v>78.81</v>
      </c>
      <c r="CX6" s="22">
        <f t="shared" ref="CX6:DF6" si="11">IF(CX7="",NA(),CX7)</f>
        <v>79.81</v>
      </c>
      <c r="CY6" s="22">
        <f t="shared" si="11"/>
        <v>81.22</v>
      </c>
      <c r="CZ6" s="22">
        <f t="shared" si="11"/>
        <v>79.27</v>
      </c>
      <c r="DA6" s="22">
        <f t="shared" si="11"/>
        <v>79.48</v>
      </c>
      <c r="DB6" s="22">
        <f t="shared" si="11"/>
        <v>89.11</v>
      </c>
      <c r="DC6" s="22">
        <f t="shared" si="11"/>
        <v>89.35</v>
      </c>
      <c r="DD6" s="22">
        <f t="shared" si="11"/>
        <v>89.7</v>
      </c>
      <c r="DE6" s="22">
        <f t="shared" si="11"/>
        <v>89.24</v>
      </c>
      <c r="DF6" s="22">
        <f t="shared" si="11"/>
        <v>88.71</v>
      </c>
      <c r="DG6" s="21" t="str">
        <f>IF(DG7="","",IF(DG7="-","【-】","【"&amp;SUBSTITUTE(TEXT(DG7,"#,##0.00"),"-","△")&amp;"】"))</f>
        <v>【89.42】</v>
      </c>
      <c r="DH6" s="22">
        <f>IF(DH7="",NA(),DH7)</f>
        <v>44.18</v>
      </c>
      <c r="DI6" s="22">
        <f t="shared" ref="DI6:DQ6" si="12">IF(DI7="",NA(),DI7)</f>
        <v>45.24</v>
      </c>
      <c r="DJ6" s="22">
        <f t="shared" si="12"/>
        <v>45.94</v>
      </c>
      <c r="DK6" s="22">
        <f t="shared" si="12"/>
        <v>47.58</v>
      </c>
      <c r="DL6" s="22">
        <f t="shared" si="12"/>
        <v>49.23</v>
      </c>
      <c r="DM6" s="22">
        <f t="shared" si="12"/>
        <v>48.69</v>
      </c>
      <c r="DN6" s="22">
        <f t="shared" si="12"/>
        <v>49.62</v>
      </c>
      <c r="DO6" s="22">
        <f t="shared" si="12"/>
        <v>50.5</v>
      </c>
      <c r="DP6" s="22">
        <f t="shared" si="12"/>
        <v>51.28</v>
      </c>
      <c r="DQ6" s="22">
        <f t="shared" si="12"/>
        <v>51.95</v>
      </c>
      <c r="DR6" s="21" t="str">
        <f>IF(DR7="","",IF(DR7="-","【-】","【"&amp;SUBSTITUTE(TEXT(DR7,"#,##0.00"),"-","△")&amp;"】"))</f>
        <v>【52.02】</v>
      </c>
      <c r="DS6" s="22">
        <f>IF(DS7="",NA(),DS7)</f>
        <v>3.07</v>
      </c>
      <c r="DT6" s="22">
        <f t="shared" ref="DT6:EB6" si="13">IF(DT7="",NA(),DT7)</f>
        <v>3.17</v>
      </c>
      <c r="DU6" s="22">
        <f t="shared" si="13"/>
        <v>2.74</v>
      </c>
      <c r="DV6" s="22">
        <f t="shared" si="13"/>
        <v>4.4000000000000004</v>
      </c>
      <c r="DW6" s="22">
        <f t="shared" si="13"/>
        <v>5.28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0.17</v>
      </c>
      <c r="EE6" s="22">
        <f t="shared" ref="EE6:EM6" si="14">IF(EE7="",NA(),EE7)</f>
        <v>0.18</v>
      </c>
      <c r="EF6" s="22">
        <f t="shared" si="14"/>
        <v>0.08</v>
      </c>
      <c r="EG6" s="22">
        <f t="shared" si="14"/>
        <v>0.24</v>
      </c>
      <c r="EH6" s="22">
        <f t="shared" si="14"/>
        <v>0.23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92134</v>
      </c>
      <c r="D7" s="24">
        <v>46</v>
      </c>
      <c r="E7" s="24">
        <v>1</v>
      </c>
      <c r="F7" s="24">
        <v>0</v>
      </c>
      <c r="G7" s="24">
        <v>1</v>
      </c>
      <c r="H7" s="24" t="s">
        <v>93</v>
      </c>
      <c r="I7" s="24" t="s">
        <v>94</v>
      </c>
      <c r="J7" s="24" t="s">
        <v>95</v>
      </c>
      <c r="K7" s="24" t="s">
        <v>96</v>
      </c>
      <c r="L7" s="24" t="s">
        <v>97</v>
      </c>
      <c r="M7" s="24" t="s">
        <v>98</v>
      </c>
      <c r="N7" s="25" t="s">
        <v>99</v>
      </c>
      <c r="O7" s="25">
        <v>68.239999999999995</v>
      </c>
      <c r="P7" s="25">
        <v>97.57</v>
      </c>
      <c r="Q7" s="25">
        <v>3657</v>
      </c>
      <c r="R7" s="25">
        <v>116133</v>
      </c>
      <c r="S7" s="25">
        <v>592.74</v>
      </c>
      <c r="T7" s="25">
        <v>195.93</v>
      </c>
      <c r="U7" s="25">
        <v>113048</v>
      </c>
      <c r="V7" s="25">
        <v>254.26</v>
      </c>
      <c r="W7" s="25">
        <v>444.62</v>
      </c>
      <c r="X7" s="25">
        <v>110.99</v>
      </c>
      <c r="Y7" s="25">
        <v>112.31</v>
      </c>
      <c r="Z7" s="25">
        <v>112.82</v>
      </c>
      <c r="AA7" s="25">
        <v>110.02</v>
      </c>
      <c r="AB7" s="25">
        <v>110.46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226.13</v>
      </c>
      <c r="AU7" s="25">
        <v>196.23</v>
      </c>
      <c r="AV7" s="25">
        <v>207.66</v>
      </c>
      <c r="AW7" s="25">
        <v>254.25</v>
      </c>
      <c r="AX7" s="25">
        <v>302.75</v>
      </c>
      <c r="AY7" s="25">
        <v>358.91</v>
      </c>
      <c r="AZ7" s="25">
        <v>360.96</v>
      </c>
      <c r="BA7" s="25">
        <v>351.29</v>
      </c>
      <c r="BB7" s="25">
        <v>364.24</v>
      </c>
      <c r="BC7" s="25">
        <v>369.82</v>
      </c>
      <c r="BD7" s="25">
        <v>243.36</v>
      </c>
      <c r="BE7" s="25">
        <v>392.43</v>
      </c>
      <c r="BF7" s="25">
        <v>418.53</v>
      </c>
      <c r="BG7" s="25">
        <v>397.29</v>
      </c>
      <c r="BH7" s="25">
        <v>383.9</v>
      </c>
      <c r="BI7" s="25">
        <v>374.59</v>
      </c>
      <c r="BJ7" s="25">
        <v>247.27</v>
      </c>
      <c r="BK7" s="25">
        <v>239.18</v>
      </c>
      <c r="BL7" s="25">
        <v>236.29</v>
      </c>
      <c r="BM7" s="25">
        <v>238.77</v>
      </c>
      <c r="BN7" s="25">
        <v>218.57</v>
      </c>
      <c r="BO7" s="25">
        <v>265.93</v>
      </c>
      <c r="BP7" s="25">
        <v>107.07</v>
      </c>
      <c r="BQ7" s="25">
        <v>102.82</v>
      </c>
      <c r="BR7" s="25">
        <v>108.85</v>
      </c>
      <c r="BS7" s="25">
        <v>105.43</v>
      </c>
      <c r="BT7" s="25">
        <v>105.36</v>
      </c>
      <c r="BU7" s="25">
        <v>105.34</v>
      </c>
      <c r="BV7" s="25">
        <v>101.89</v>
      </c>
      <c r="BW7" s="25">
        <v>104.33</v>
      </c>
      <c r="BX7" s="25">
        <v>98.85</v>
      </c>
      <c r="BY7" s="25">
        <v>101.78</v>
      </c>
      <c r="BZ7" s="25">
        <v>97.82</v>
      </c>
      <c r="CA7" s="25">
        <v>168.56</v>
      </c>
      <c r="CB7" s="25">
        <v>167.71</v>
      </c>
      <c r="CC7" s="25">
        <v>166.07</v>
      </c>
      <c r="CD7" s="25">
        <v>171.72</v>
      </c>
      <c r="CE7" s="25">
        <v>172.26</v>
      </c>
      <c r="CF7" s="25">
        <v>159.6</v>
      </c>
      <c r="CG7" s="25">
        <v>156.32</v>
      </c>
      <c r="CH7" s="25">
        <v>157.4</v>
      </c>
      <c r="CI7" s="25">
        <v>162.61000000000001</v>
      </c>
      <c r="CJ7" s="25">
        <v>163.94</v>
      </c>
      <c r="CK7" s="25">
        <v>177.56</v>
      </c>
      <c r="CL7" s="25">
        <v>72.02</v>
      </c>
      <c r="CM7" s="25">
        <v>71.040000000000006</v>
      </c>
      <c r="CN7" s="25">
        <v>71.650000000000006</v>
      </c>
      <c r="CO7" s="25">
        <v>73.52</v>
      </c>
      <c r="CP7" s="25">
        <v>72.98</v>
      </c>
      <c r="CQ7" s="25">
        <v>62.05</v>
      </c>
      <c r="CR7" s="25">
        <v>63.23</v>
      </c>
      <c r="CS7" s="25">
        <v>62.59</v>
      </c>
      <c r="CT7" s="25">
        <v>61.81</v>
      </c>
      <c r="CU7" s="25">
        <v>62.35</v>
      </c>
      <c r="CV7" s="25">
        <v>59.81</v>
      </c>
      <c r="CW7" s="25">
        <v>78.81</v>
      </c>
      <c r="CX7" s="25">
        <v>79.81</v>
      </c>
      <c r="CY7" s="25">
        <v>81.22</v>
      </c>
      <c r="CZ7" s="25">
        <v>79.27</v>
      </c>
      <c r="DA7" s="25">
        <v>79.48</v>
      </c>
      <c r="DB7" s="25">
        <v>89.11</v>
      </c>
      <c r="DC7" s="25">
        <v>89.35</v>
      </c>
      <c r="DD7" s="25">
        <v>89.7</v>
      </c>
      <c r="DE7" s="25">
        <v>89.24</v>
      </c>
      <c r="DF7" s="25">
        <v>88.71</v>
      </c>
      <c r="DG7" s="25">
        <v>89.42</v>
      </c>
      <c r="DH7" s="25">
        <v>44.18</v>
      </c>
      <c r="DI7" s="25">
        <v>45.24</v>
      </c>
      <c r="DJ7" s="25">
        <v>45.94</v>
      </c>
      <c r="DK7" s="25">
        <v>47.58</v>
      </c>
      <c r="DL7" s="25">
        <v>49.23</v>
      </c>
      <c r="DM7" s="25">
        <v>48.69</v>
      </c>
      <c r="DN7" s="25">
        <v>49.62</v>
      </c>
      <c r="DO7" s="25">
        <v>50.5</v>
      </c>
      <c r="DP7" s="25">
        <v>51.28</v>
      </c>
      <c r="DQ7" s="25">
        <v>51.95</v>
      </c>
      <c r="DR7" s="25">
        <v>52.02</v>
      </c>
      <c r="DS7" s="25">
        <v>3.07</v>
      </c>
      <c r="DT7" s="25">
        <v>3.17</v>
      </c>
      <c r="DU7" s="25">
        <v>2.74</v>
      </c>
      <c r="DV7" s="25">
        <v>4.4000000000000004</v>
      </c>
      <c r="DW7" s="25">
        <v>5.28</v>
      </c>
      <c r="DX7" s="25">
        <v>18.260000000000002</v>
      </c>
      <c r="DY7" s="25">
        <v>19.510000000000002</v>
      </c>
      <c r="DZ7" s="25">
        <v>21.19</v>
      </c>
      <c r="EA7" s="25">
        <v>22.64</v>
      </c>
      <c r="EB7" s="25">
        <v>24.49</v>
      </c>
      <c r="EC7" s="25">
        <v>25.37</v>
      </c>
      <c r="ED7" s="25">
        <v>0.17</v>
      </c>
      <c r="EE7" s="25">
        <v>0.18</v>
      </c>
      <c r="EF7" s="25">
        <v>0.08</v>
      </c>
      <c r="EG7" s="25">
        <v>0.24</v>
      </c>
      <c r="EH7" s="25">
        <v>0.23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2025-01-24T06:46:12Z</dcterms:created>
  <dcterms:modified xsi:type="dcterms:W3CDTF">2025-02-28T10:05:41Z</dcterms:modified>
  <cp:category/>
</cp:coreProperties>
</file>