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05財政担当\R3（2021）\④公営企業\02 公営企業決算統計\19 公営企業に係る経営比較分析表（令和２年度決算）の分析等について\03 市町等→県\11 那須塩原市○\"/>
    </mc:Choice>
  </mc:AlternateContent>
  <workbookProtection workbookAlgorithmName="SHA-512" workbookHashValue="4IpHq8CRYGXdUMvXs3xpKXFuBCC5xoDbIMemxGdclmWEWAAA/6HriIxFonZSVYt2k/18FILqR01ksXHo+/rNEA==" workbookSaltValue="nXIp17IzmH9/GWYXRAqKdg==" workbookSpinCount="100000" lockStructure="1"/>
  <bookViews>
    <workbookView xWindow="0" yWindow="0" windowWidth="20490" windowHeight="7620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AD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<sst xmlns="http://schemas.openxmlformats.org/spreadsheetml/2006/main" count="319" uniqueCount="117">
  <si>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</si>
  <si>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</si>
  <si>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</si>
  <si>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</si>
  <si>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</si>
  <si>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</si>
  <si>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</si>
  <si>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</si>
  <si>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</si>
  <si>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</si>
  <si>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</si>
  <si>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</si>
  <si>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</si>
  <si>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</si>
  <si>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</si>
  <si>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</si>
  <si>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</si>
  <si>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</si>
  <si>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</si>
  <si>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</si>
  <si>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</si>
  <si>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</si>
  <si>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</si>
  <si>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</si>
  <si>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</si>
  <si>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</si>
  <si>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</si>
  <si>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</si>
  <si>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</si>
  <si>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</si>
  <si>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</si>
  <si>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</si>
  <si>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</si>
  <si>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</si>
  <si>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</si>
  <si>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</si>
  <si>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</si>
  <si>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</si>
  <si>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</si>
  <si>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</si>
  <si>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</si>
  <si>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</si>
  <si>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</si>
  <si>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</si>
  <si>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</si>
  <si>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</si>
  <si>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</si>
  <si>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</si>
  <si>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</si>
  <si>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</si>
  <si>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</si>
  <si>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</si>
  <si>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</si>
  <si>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</si>
  <si>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</si>
  <si>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</si>
  <si>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</si>
  <si>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</si>
  <si>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</si>
  <si>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</si>
  <si>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</si>
  <si>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</si>
  <si>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</si>
  <si>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</si>
  <si>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</si>
  <si>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</si>
  <si>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</si>
  <si>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</si>
  <si>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</si>
  <si>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</si>
  <si>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</si>
  <si>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</si>
  <si>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</si>
  <si>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</si>
  <si>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</si>
  <si>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</si>
  <si>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</si>
  <si>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</si>
  <si>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</si>
  <si>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</si>
  <si>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</si>
  <si>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</si>
  <si>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</si>
  <si>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</si>
  <si>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</si>
  <si>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</si>
  <si>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</si>
  <si>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</si>
  <si>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</si>
  <si>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</si>
  <si>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</si>
  <si>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</si>
  <si>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</si>
  <si>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</si>
  <si>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</si>
  <si>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</si>
  <si>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栃木県　那須塩原市</t>
  </si>
  <si>
    <t>法適用</t>
  </si>
  <si>
    <t>下水道事業</t>
  </si>
  <si>
    <t>特定環境保全公共下水道</t>
  </si>
  <si>
    <t>D2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</si>
  <si>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</si>
  <si>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</si>
  <si>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</si>
  <si>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</si>
  <si>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</si>
  <si>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</si>
  <si>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</si>
  <si>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</si>
  <si>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</si>
  <si>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</si>
  <si>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</si>
  <si>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</si>
  <si>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</si>
  <si>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本市の特定環境保全公共下水道事業は、現在使用料の改定中（段階的な軽減措置）ですが、不足分は一般会計からの繰入金で賄っている状況です。
　今後は管渠の新設及び施設の改築・更新を見越した、より適正な施設管理と健全な下水道財政運営が求められます。
　持続可能な下水道経営に向け、新たに策定した経営戦略に基づき、下水道財政の健全化・効率化に取り組んでまいります。</t>
    <rPh sb="4" eb="6">
      <t>トクテイ</t>
    </rPh>
    <rPh sb="6" eb="8">
      <t>カンキョウ</t>
    </rPh>
    <rPh sb="8" eb="10">
      <t>ホゼン</t>
    </rPh>
    <phoneticPr fontId="4"/>
  </si>
  <si>
    <t>　有形固定資産減価償却率については、令和2年度に公営企業会計に移行し、未償却残高を資産の取得価額とし、減価償却累計額が0の状態で開始したため極端に低く、管渠老朽化率も0％となっています。
　供用開始後、約30年が経過し、今後、管渠の老朽化が進むことが想定されることから、ストックマネジメント計画に基づき、施設の長寿命化を図っていきます。</t>
    <phoneticPr fontId="4"/>
  </si>
  <si>
    <t>令和2年度から地方公営企業法を適用したため、前年度以前のデータはなし。
（1）健全性について
　経常収支比率は、類似団体平均を上回っていますが、経費回収率は100％を下回っており、不足分を一般会計からの繰入金に依存している状況です。
　流動比率が100％を下回っているのは、流動負債が多いためです。今後は、企業債償還を着実に進め、流動比率の増加に努めてまいります。
　汚水処理原価は、類似団体平均を下回っていますが、今後も経費削減等に努め、効率的な処理が行えるよう取り組んでいきます。
　企業債残高対事業規模比率は、類似団体平均を上回っていますが、企業債の償還を着実に進め、企業債残高対事業規模比率の減少に努めてまいります。
（2）効率性について
　施設利用率が類似団体平均を大幅に下回っているのは、公共下水道と同一の処理場で処理しているためです。
　水洗化率は類似団体平均をわずかに下回っています。引続き普及活動等による水洗化促進を行い、さらなる向上を目指していきます。</t>
    <rPh sb="0" eb="1">
      <t>レイ</t>
    </rPh>
    <rPh sb="1" eb="2">
      <t>ワ</t>
    </rPh>
    <rPh sb="3" eb="5">
      <t>ネンド</t>
    </rPh>
    <rPh sb="7" eb="14">
      <t>チホウコウエイキギョウホウ</t>
    </rPh>
    <rPh sb="15" eb="17">
      <t>テキヨウ</t>
    </rPh>
    <rPh sb="22" eb="27">
      <t>ゼンネンドイゼン</t>
    </rPh>
    <rPh sb="129" eb="131">
      <t>シタマワ</t>
    </rPh>
    <rPh sb="138" eb="140">
      <t>リュウドウ</t>
    </rPh>
    <rPh sb="140" eb="142">
      <t>フサイ</t>
    </rPh>
    <rPh sb="143" eb="144">
      <t>オオ</t>
    </rPh>
    <rPh sb="334" eb="336">
      <t>ルイジ</t>
    </rPh>
    <rPh sb="336" eb="338">
      <t>ダンタイ</t>
    </rPh>
    <rPh sb="338" eb="340">
      <t>ヘイキン</t>
    </rPh>
    <rPh sb="341" eb="343">
      <t>オオハバ</t>
    </rPh>
    <rPh sb="344" eb="346">
      <t>シタマワ</t>
    </rPh>
    <rPh sb="353" eb="355">
      <t>コウキョウ</t>
    </rPh>
    <rPh sb="355" eb="358">
      <t>ゲスイドウ</t>
    </rPh>
    <rPh sb="359" eb="361">
      <t>ドウイツ</t>
    </rPh>
    <rPh sb="362" eb="365">
      <t>ショリジョウ</t>
    </rPh>
    <rPh sb="366" eb="368">
      <t>ショリ</t>
    </rPh>
    <rPh sb="395" eb="397">
      <t>シタマワ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</si>
</sst>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86-4483-A7AF-7C6B726A4C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86-4483-A7AF-7C6B726A4C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16.11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3C-449D-B844-11A783C7CC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3C-449D-B844-11A783C7CC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81.680000000000007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4F-4261-97EF-64B46B577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84.19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4F-4261-97EF-64B46B577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129.72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AA-47AE-BF27-52E1C2783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105.78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AA-47AE-BF27-52E1C2783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FA-4039-89C8-249858ED3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FA-4039-89C8-249858ED3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5F-4521-A1BF-8C58D4BE7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5F-4521-A1BF-8C58D4BE7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2A-4235-B5C1-A4059C272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63.96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2A-4235-B5C1-A4059C272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44.28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DE-459A-9F3F-BBA8460728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44.24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DE-459A-9F3F-BBA8460728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1988.23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B0-458D-998E-3B334D2647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1258.43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B0-458D-998E-3B334D2647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85.26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4C-4A0A-9150-E1C45EA158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73.36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4C-4A0A-9150-E1C45EA158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A1-4F6B-80DD-439A7767FA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224.88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A1-4F6B-80DD-439A7767FA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【1,260.21】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【215.41】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H16" zoomScaleNormal="100" workbookViewId="0">
      <selection activeCell="CA16" sqref="CA1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栃木県　那須塩原市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特定環境保全公共下水道</v>
      </c>
      <c r="Q8" s="49"/>
      <c r="R8" s="49"/>
      <c r="S8" s="49"/>
      <c r="T8" s="49"/>
      <c r="U8" s="49"/>
      <c r="V8" s="49"/>
      <c r="W8" s="49" t="str">
        <f>データ!L6</f>
        <v>D2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117143</v>
      </c>
      <c r="AM8" s="51"/>
      <c r="AN8" s="51"/>
      <c r="AO8" s="51"/>
      <c r="AP8" s="51"/>
      <c r="AQ8" s="51"/>
      <c r="AR8" s="51"/>
      <c r="AS8" s="51"/>
      <c r="AT8" s="46">
        <f>データ!T6</f>
        <v>592.74</v>
      </c>
      <c r="AU8" s="46"/>
      <c r="AV8" s="46"/>
      <c r="AW8" s="46"/>
      <c r="AX8" s="46"/>
      <c r="AY8" s="46"/>
      <c r="AZ8" s="46"/>
      <c r="BA8" s="46"/>
      <c r="BB8" s="46">
        <f>データ!U6</f>
        <v>197.63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59.52</v>
      </c>
      <c r="J10" s="46"/>
      <c r="K10" s="46"/>
      <c r="L10" s="46"/>
      <c r="M10" s="46"/>
      <c r="N10" s="46"/>
      <c r="O10" s="46"/>
      <c r="P10" s="46">
        <f>データ!P6</f>
        <v>5.84</v>
      </c>
      <c r="Q10" s="46"/>
      <c r="R10" s="46"/>
      <c r="S10" s="46"/>
      <c r="T10" s="46"/>
      <c r="U10" s="46"/>
      <c r="V10" s="46"/>
      <c r="W10" s="46">
        <f>データ!Q6</f>
        <v>80.28</v>
      </c>
      <c r="X10" s="46"/>
      <c r="Y10" s="46"/>
      <c r="Z10" s="46"/>
      <c r="AA10" s="46"/>
      <c r="AB10" s="46"/>
      <c r="AC10" s="46"/>
      <c r="AD10" s="51">
        <f>データ!R6</f>
        <v>2750</v>
      </c>
      <c r="AE10" s="51"/>
      <c r="AF10" s="51"/>
      <c r="AG10" s="51"/>
      <c r="AH10" s="51"/>
      <c r="AI10" s="51"/>
      <c r="AJ10" s="51"/>
      <c r="AK10" s="2"/>
      <c r="AL10" s="51">
        <f>データ!V6</f>
        <v>6829</v>
      </c>
      <c r="AM10" s="51"/>
      <c r="AN10" s="51"/>
      <c r="AO10" s="51"/>
      <c r="AP10" s="51"/>
      <c r="AQ10" s="51"/>
      <c r="AR10" s="51"/>
      <c r="AS10" s="51"/>
      <c r="AT10" s="46">
        <f>データ!W6</f>
        <v>2.5</v>
      </c>
      <c r="AU10" s="46"/>
      <c r="AV10" s="46"/>
      <c r="AW10" s="46"/>
      <c r="AX10" s="46"/>
      <c r="AY10" s="46"/>
      <c r="AZ10" s="46"/>
      <c r="BA10" s="46"/>
      <c r="BB10" s="46">
        <f>データ!X6</f>
        <v>2731.6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116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115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114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【104.83】</v>
      </c>
      <c r="F85" s="26" t="str">
        <f>データ!AT6</f>
        <v>【61.55】</v>
      </c>
      <c r="G85" s="26" t="str">
        <f>データ!BE6</f>
        <v>【45.34】</v>
      </c>
      <c r="H85" s="26" t="str">
        <f>データ!BP6</f>
        <v>【1,260.21】</v>
      </c>
      <c r="I85" s="26" t="str">
        <f>データ!CA6</f>
        <v>【75.29】</v>
      </c>
      <c r="J85" s="26" t="str">
        <f>データ!CL6</f>
        <v>【215.41】</v>
      </c>
      <c r="K85" s="26" t="str">
        <f>データ!CW6</f>
        <v>【42.90】</v>
      </c>
      <c r="L85" s="26" t="str">
        <f>データ!DH6</f>
        <v>【84.75】</v>
      </c>
      <c r="M85" s="26" t="str">
        <f>データ!DS6</f>
        <v>【23.60】</v>
      </c>
      <c r="N85" s="26" t="str">
        <f>データ!ED6</f>
        <v>【0.01】</v>
      </c>
      <c r="O85" s="26" t="str">
        <f>データ!EO6</f>
        <v>【0.30】</v>
      </c>
    </row>
  </sheetData>
  <sheetProtection algorithmName="SHA-512" hashValue="Gk5FGBO25ePZfoNeoUZvbu2atLtIAF67zvXSSHN98eZZ20FkCjbp+GA2fHYGcr37vASkMYt8+avV869v5ccaKA==" saltValue="mQolUDPurWk/xn4hu2aB8g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54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2020</v>
      </c>
      <c r="C6" s="33">
        <f t="shared" ref="C6:X6" si="3">C7</f>
        <v>92134</v>
      </c>
      <c r="D6" s="33">
        <f t="shared" si="3"/>
        <v>46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栃木県　那須塩原市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 t="str">
        <f t="shared" si="3"/>
        <v>非設置</v>
      </c>
      <c r="N6" s="34" t="str">
        <f t="shared" si="3"/>
        <v>-</v>
      </c>
      <c r="O6" s="34">
        <f t="shared" si="3"/>
        <v>59.52</v>
      </c>
      <c r="P6" s="34">
        <f t="shared" si="3"/>
        <v>5.84</v>
      </c>
      <c r="Q6" s="34">
        <f t="shared" si="3"/>
        <v>80.28</v>
      </c>
      <c r="R6" s="34">
        <f t="shared" si="3"/>
        <v>2750</v>
      </c>
      <c r="S6" s="34">
        <f t="shared" si="3"/>
        <v>117143</v>
      </c>
      <c r="T6" s="34">
        <f t="shared" si="3"/>
        <v>592.74</v>
      </c>
      <c r="U6" s="34">
        <f t="shared" si="3"/>
        <v>197.63</v>
      </c>
      <c r="V6" s="34">
        <f t="shared" si="3"/>
        <v>6829</v>
      </c>
      <c r="W6" s="34">
        <f t="shared" si="3"/>
        <v>2.5</v>
      </c>
      <c r="X6" s="34">
        <f t="shared" si="3"/>
        <v>2731.6</v>
      </c>
      <c r="Y6" s="35" t="str">
        <f>IF(Y7="",NA(),Y7)</f>
        <v>-</v>
      </c>
      <c r="Z6" s="35" t="str">
        <f t="shared" ref="Z6:AH6" si="4">IF(Z7="",NA(),Z7)</f>
        <v>-</v>
      </c>
      <c r="AA6" s="35" t="str">
        <f t="shared" si="4"/>
        <v>-</v>
      </c>
      <c r="AB6" s="35" t="str">
        <f t="shared" si="4"/>
        <v>-</v>
      </c>
      <c r="AC6" s="35">
        <f t="shared" si="4"/>
        <v>129.72</v>
      </c>
      <c r="AD6" s="35" t="str">
        <f t="shared" si="4"/>
        <v>-</v>
      </c>
      <c r="AE6" s="35" t="str">
        <f t="shared" si="4"/>
        <v>-</v>
      </c>
      <c r="AF6" s="35" t="str">
        <f t="shared" si="4"/>
        <v>-</v>
      </c>
      <c r="AG6" s="35" t="str">
        <f t="shared" si="4"/>
        <v>-</v>
      </c>
      <c r="AH6" s="35">
        <f t="shared" si="4"/>
        <v>105.78</v>
      </c>
      <c r="AI6" s="34" t="str">
        <f>IF(AI7="","",IF(AI7="-","【-】","【"&amp;SUBSTITUTE(TEXT(AI7,"#,##0.00"),"-","△")&amp;"】"))</f>
        <v>【104.83】</v>
      </c>
      <c r="AJ6" s="35" t="str">
        <f>IF(AJ7="",NA(),AJ7)</f>
        <v>-</v>
      </c>
      <c r="AK6" s="35" t="str">
        <f t="shared" ref="AK6:AS6" si="5">IF(AK7="",NA(),AK7)</f>
        <v>-</v>
      </c>
      <c r="AL6" s="35" t="str">
        <f t="shared" si="5"/>
        <v>-</v>
      </c>
      <c r="AM6" s="35" t="str">
        <f t="shared" si="5"/>
        <v>-</v>
      </c>
      <c r="AN6" s="34">
        <f t="shared" si="5"/>
        <v>0</v>
      </c>
      <c r="AO6" s="35" t="str">
        <f t="shared" si="5"/>
        <v>-</v>
      </c>
      <c r="AP6" s="35" t="str">
        <f t="shared" si="5"/>
        <v>-</v>
      </c>
      <c r="AQ6" s="35" t="str">
        <f t="shared" si="5"/>
        <v>-</v>
      </c>
      <c r="AR6" s="35" t="str">
        <f t="shared" si="5"/>
        <v>-</v>
      </c>
      <c r="AS6" s="35">
        <f t="shared" si="5"/>
        <v>63.96</v>
      </c>
      <c r="AT6" s="34" t="str">
        <f>IF(AT7="","",IF(AT7="-","【-】","【"&amp;SUBSTITUTE(TEXT(AT7,"#,##0.00"),"-","△")&amp;"】"))</f>
        <v>【61.55】</v>
      </c>
      <c r="AU6" s="35" t="str">
        <f>IF(AU7="",NA(),AU7)</f>
        <v>-</v>
      </c>
      <c r="AV6" s="35" t="str">
        <f t="shared" ref="AV6:BD6" si="6">IF(AV7="",NA(),AV7)</f>
        <v>-</v>
      </c>
      <c r="AW6" s="35" t="str">
        <f t="shared" si="6"/>
        <v>-</v>
      </c>
      <c r="AX6" s="35" t="str">
        <f t="shared" si="6"/>
        <v>-</v>
      </c>
      <c r="AY6" s="35">
        <f t="shared" si="6"/>
        <v>44.28</v>
      </c>
      <c r="AZ6" s="35" t="str">
        <f t="shared" si="6"/>
        <v>-</v>
      </c>
      <c r="BA6" s="35" t="str">
        <f t="shared" si="6"/>
        <v>-</v>
      </c>
      <c r="BB6" s="35" t="str">
        <f t="shared" si="6"/>
        <v>-</v>
      </c>
      <c r="BC6" s="35" t="str">
        <f t="shared" si="6"/>
        <v>-</v>
      </c>
      <c r="BD6" s="35">
        <f t="shared" si="6"/>
        <v>44.24</v>
      </c>
      <c r="BE6" s="34" t="str">
        <f>IF(BE7="","",IF(BE7="-","【-】","【"&amp;SUBSTITUTE(TEXT(BE7,"#,##0.00"),"-","△")&amp;"】"))</f>
        <v>【45.34】</v>
      </c>
      <c r="BF6" s="35" t="str">
        <f>IF(BF7="",NA(),BF7)</f>
        <v>-</v>
      </c>
      <c r="BG6" s="35" t="str">
        <f t="shared" ref="BG6:BO6" si="7">IF(BG7="",NA(),BG7)</f>
        <v>-</v>
      </c>
      <c r="BH6" s="35" t="str">
        <f t="shared" si="7"/>
        <v>-</v>
      </c>
      <c r="BI6" s="35" t="str">
        <f t="shared" si="7"/>
        <v>-</v>
      </c>
      <c r="BJ6" s="35">
        <f t="shared" si="7"/>
        <v>1988.23</v>
      </c>
      <c r="BK6" s="35" t="str">
        <f t="shared" si="7"/>
        <v>-</v>
      </c>
      <c r="BL6" s="35" t="str">
        <f t="shared" si="7"/>
        <v>-</v>
      </c>
      <c r="BM6" s="35" t="str">
        <f t="shared" si="7"/>
        <v>-</v>
      </c>
      <c r="BN6" s="35" t="str">
        <f t="shared" si="7"/>
        <v>-</v>
      </c>
      <c r="BO6" s="35">
        <f t="shared" si="7"/>
        <v>1258.43</v>
      </c>
      <c r="BP6" s="34" t="str">
        <f>IF(BP7="","",IF(BP7="-","【-】","【"&amp;SUBSTITUTE(TEXT(BP7,"#,##0.00"),"-","△")&amp;"】"))</f>
        <v>【1,260.21】</v>
      </c>
      <c r="BQ6" s="35" t="str">
        <f>IF(BQ7="",NA(),BQ7)</f>
        <v>-</v>
      </c>
      <c r="BR6" s="35" t="str">
        <f t="shared" ref="BR6:BZ6" si="8">IF(BR7="",NA(),BR7)</f>
        <v>-</v>
      </c>
      <c r="BS6" s="35" t="str">
        <f t="shared" si="8"/>
        <v>-</v>
      </c>
      <c r="BT6" s="35" t="str">
        <f t="shared" si="8"/>
        <v>-</v>
      </c>
      <c r="BU6" s="35">
        <f t="shared" si="8"/>
        <v>85.26</v>
      </c>
      <c r="BV6" s="35" t="str">
        <f t="shared" si="8"/>
        <v>-</v>
      </c>
      <c r="BW6" s="35" t="str">
        <f t="shared" si="8"/>
        <v>-</v>
      </c>
      <c r="BX6" s="35" t="str">
        <f t="shared" si="8"/>
        <v>-</v>
      </c>
      <c r="BY6" s="35" t="str">
        <f t="shared" si="8"/>
        <v>-</v>
      </c>
      <c r="BZ6" s="35">
        <f t="shared" si="8"/>
        <v>73.36</v>
      </c>
      <c r="CA6" s="34" t="str">
        <f>IF(CA7="","",IF(CA7="-","【-】","【"&amp;SUBSTITUTE(TEXT(CA7,"#,##0.00"),"-","△")&amp;"】"))</f>
        <v>【75.29】</v>
      </c>
      <c r="CB6" s="35" t="str">
        <f>IF(CB7="",NA(),CB7)</f>
        <v>-</v>
      </c>
      <c r="CC6" s="35" t="str">
        <f t="shared" ref="CC6:CK6" si="9">IF(CC7="",NA(),CC7)</f>
        <v>-</v>
      </c>
      <c r="CD6" s="35" t="str">
        <f t="shared" si="9"/>
        <v>-</v>
      </c>
      <c r="CE6" s="35" t="str">
        <f t="shared" si="9"/>
        <v>-</v>
      </c>
      <c r="CF6" s="35">
        <f t="shared" si="9"/>
        <v>150</v>
      </c>
      <c r="CG6" s="35" t="str">
        <f t="shared" si="9"/>
        <v>-</v>
      </c>
      <c r="CH6" s="35" t="str">
        <f t="shared" si="9"/>
        <v>-</v>
      </c>
      <c r="CI6" s="35" t="str">
        <f t="shared" si="9"/>
        <v>-</v>
      </c>
      <c r="CJ6" s="35" t="str">
        <f t="shared" si="9"/>
        <v>-</v>
      </c>
      <c r="CK6" s="35">
        <f t="shared" si="9"/>
        <v>224.88</v>
      </c>
      <c r="CL6" s="34" t="str">
        <f>IF(CL7="","",IF(CL7="-","【-】","【"&amp;SUBSTITUTE(TEXT(CL7,"#,##0.00"),"-","△")&amp;"】"))</f>
        <v>【215.41】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>
        <f t="shared" si="10"/>
        <v>16.11</v>
      </c>
      <c r="CR6" s="35" t="str">
        <f t="shared" si="10"/>
        <v>-</v>
      </c>
      <c r="CS6" s="35" t="str">
        <f t="shared" si="10"/>
        <v>-</v>
      </c>
      <c r="CT6" s="35" t="str">
        <f t="shared" si="10"/>
        <v>-</v>
      </c>
      <c r="CU6" s="35" t="str">
        <f t="shared" si="10"/>
        <v>-</v>
      </c>
      <c r="CV6" s="35">
        <f t="shared" si="10"/>
        <v>42.4</v>
      </c>
      <c r="CW6" s="34" t="str">
        <f>IF(CW7="","",IF(CW7="-","【-】","【"&amp;SUBSTITUTE(TEXT(CW7,"#,##0.00"),"-","△")&amp;"】"))</f>
        <v>【42.90】</v>
      </c>
      <c r="CX6" s="35" t="str">
        <f>IF(CX7="",NA(),CX7)</f>
        <v>-</v>
      </c>
      <c r="CY6" s="35" t="str">
        <f t="shared" ref="CY6:DG6" si="11">IF(CY7="",NA(),CY7)</f>
        <v>-</v>
      </c>
      <c r="CZ6" s="35" t="str">
        <f t="shared" si="11"/>
        <v>-</v>
      </c>
      <c r="DA6" s="35" t="str">
        <f t="shared" si="11"/>
        <v>-</v>
      </c>
      <c r="DB6" s="35">
        <f t="shared" si="11"/>
        <v>81.680000000000007</v>
      </c>
      <c r="DC6" s="35" t="str">
        <f t="shared" si="11"/>
        <v>-</v>
      </c>
      <c r="DD6" s="35" t="str">
        <f t="shared" si="11"/>
        <v>-</v>
      </c>
      <c r="DE6" s="35" t="str">
        <f t="shared" si="11"/>
        <v>-</v>
      </c>
      <c r="DF6" s="35" t="str">
        <f t="shared" si="11"/>
        <v>-</v>
      </c>
      <c r="DG6" s="35">
        <f t="shared" si="11"/>
        <v>84.19</v>
      </c>
      <c r="DH6" s="34" t="str">
        <f>IF(DH7="","",IF(DH7="-","【-】","【"&amp;SUBSTITUTE(TEXT(DH7,"#,##0.00"),"-","△")&amp;"】"))</f>
        <v>【84.75】</v>
      </c>
      <c r="DI6" s="35" t="str">
        <f>IF(DI7="",NA(),DI7)</f>
        <v>-</v>
      </c>
      <c r="DJ6" s="35" t="str">
        <f t="shared" ref="DJ6:DR6" si="12">IF(DJ7="",NA(),DJ7)</f>
        <v>-</v>
      </c>
      <c r="DK6" s="35" t="str">
        <f t="shared" si="12"/>
        <v>-</v>
      </c>
      <c r="DL6" s="35" t="str">
        <f t="shared" si="12"/>
        <v>-</v>
      </c>
      <c r="DM6" s="35">
        <f t="shared" si="12"/>
        <v>2.83</v>
      </c>
      <c r="DN6" s="35" t="str">
        <f t="shared" si="12"/>
        <v>-</v>
      </c>
      <c r="DO6" s="35" t="str">
        <f t="shared" si="12"/>
        <v>-</v>
      </c>
      <c r="DP6" s="35" t="str">
        <f t="shared" si="12"/>
        <v>-</v>
      </c>
      <c r="DQ6" s="35" t="str">
        <f t="shared" si="12"/>
        <v>-</v>
      </c>
      <c r="DR6" s="35">
        <f t="shared" si="12"/>
        <v>21.36</v>
      </c>
      <c r="DS6" s="34" t="str">
        <f>IF(DS7="","",IF(DS7="-","【-】","【"&amp;SUBSTITUTE(TEXT(DS7,"#,##0.00"),"-","△")&amp;"】"))</f>
        <v>【23.60】</v>
      </c>
      <c r="DT6" s="35" t="str">
        <f>IF(DT7="",NA(),DT7)</f>
        <v>-</v>
      </c>
      <c r="DU6" s="35" t="str">
        <f t="shared" ref="DU6:EC6" si="13">IF(DU7="",NA(),DU7)</f>
        <v>-</v>
      </c>
      <c r="DV6" s="35" t="str">
        <f t="shared" si="13"/>
        <v>-</v>
      </c>
      <c r="DW6" s="35" t="str">
        <f t="shared" si="13"/>
        <v>-</v>
      </c>
      <c r="DX6" s="34">
        <f t="shared" si="13"/>
        <v>0</v>
      </c>
      <c r="DY6" s="35" t="str">
        <f t="shared" si="13"/>
        <v>-</v>
      </c>
      <c r="DZ6" s="35" t="str">
        <f t="shared" si="13"/>
        <v>-</v>
      </c>
      <c r="EA6" s="35" t="str">
        <f t="shared" si="13"/>
        <v>-</v>
      </c>
      <c r="EB6" s="35" t="str">
        <f t="shared" si="13"/>
        <v>-</v>
      </c>
      <c r="EC6" s="35">
        <f t="shared" si="13"/>
        <v>0.01</v>
      </c>
      <c r="ED6" s="34" t="str">
        <f>IF(ED7="","",IF(ED7="-","【-】","【"&amp;SUBSTITUTE(TEXT(ED7,"#,##0.00"),"-","△")&amp;"】"))</f>
        <v>【0.01】</v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4">
        <f t="shared" si="14"/>
        <v>0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>
        <f t="shared" si="14"/>
        <v>0.39</v>
      </c>
      <c r="EO6" s="34" t="str">
        <f>IF(EO7="","",IF(EO7="-","【-】","【"&amp;SUBSTITUTE(TEXT(EO7,"#,##0.00"),"-","△")&amp;"】"))</f>
        <v>【0.30】</v>
      </c>
    </row>
    <row r="7" spans="1:148" s="36" customFormat="1" x14ac:dyDescent="0.15">
      <c r="A7" s="28"/>
      <c r="B7" s="37">
        <v>2020</v>
      </c>
      <c r="C7" s="37">
        <v>92134</v>
      </c>
      <c r="D7" s="37">
        <v>46</v>
      </c>
      <c r="E7" s="37">
        <v>17</v>
      </c>
      <c r="F7" s="37">
        <v>4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59.52</v>
      </c>
      <c r="P7" s="38">
        <v>5.84</v>
      </c>
      <c r="Q7" s="38">
        <v>80.28</v>
      </c>
      <c r="R7" s="38">
        <v>2750</v>
      </c>
      <c r="S7" s="38">
        <v>117143</v>
      </c>
      <c r="T7" s="38">
        <v>592.74</v>
      </c>
      <c r="U7" s="38">
        <v>197.63</v>
      </c>
      <c r="V7" s="38">
        <v>6829</v>
      </c>
      <c r="W7" s="38">
        <v>2.5</v>
      </c>
      <c r="X7" s="38">
        <v>2731.6</v>
      </c>
      <c r="Y7" s="38" t="s">
        <v>102</v>
      </c>
      <c r="Z7" s="38" t="s">
        <v>102</v>
      </c>
      <c r="AA7" s="38" t="s">
        <v>102</v>
      </c>
      <c r="AB7" s="38" t="s">
        <v>102</v>
      </c>
      <c r="AC7" s="38">
        <v>129.72</v>
      </c>
      <c r="AD7" s="38" t="s">
        <v>102</v>
      </c>
      <c r="AE7" s="38" t="s">
        <v>102</v>
      </c>
      <c r="AF7" s="38" t="s">
        <v>102</v>
      </c>
      <c r="AG7" s="38" t="s">
        <v>102</v>
      </c>
      <c r="AH7" s="38">
        <v>105.78</v>
      </c>
      <c r="AI7" s="38">
        <v>104.83</v>
      </c>
      <c r="AJ7" s="38" t="s">
        <v>102</v>
      </c>
      <c r="AK7" s="38" t="s">
        <v>102</v>
      </c>
      <c r="AL7" s="38" t="s">
        <v>102</v>
      </c>
      <c r="AM7" s="38" t="s">
        <v>102</v>
      </c>
      <c r="AN7" s="38">
        <v>0</v>
      </c>
      <c r="AO7" s="38" t="s">
        <v>102</v>
      </c>
      <c r="AP7" s="38" t="s">
        <v>102</v>
      </c>
      <c r="AQ7" s="38" t="s">
        <v>102</v>
      </c>
      <c r="AR7" s="38" t="s">
        <v>102</v>
      </c>
      <c r="AS7" s="38">
        <v>63.96</v>
      </c>
      <c r="AT7" s="38">
        <v>61.55</v>
      </c>
      <c r="AU7" s="38" t="s">
        <v>102</v>
      </c>
      <c r="AV7" s="38" t="s">
        <v>102</v>
      </c>
      <c r="AW7" s="38" t="s">
        <v>102</v>
      </c>
      <c r="AX7" s="38" t="s">
        <v>102</v>
      </c>
      <c r="AY7" s="38">
        <v>44.28</v>
      </c>
      <c r="AZ7" s="38" t="s">
        <v>102</v>
      </c>
      <c r="BA7" s="38" t="s">
        <v>102</v>
      </c>
      <c r="BB7" s="38" t="s">
        <v>102</v>
      </c>
      <c r="BC7" s="38" t="s">
        <v>102</v>
      </c>
      <c r="BD7" s="38">
        <v>44.24</v>
      </c>
      <c r="BE7" s="38">
        <v>45.34</v>
      </c>
      <c r="BF7" s="38" t="s">
        <v>102</v>
      </c>
      <c r="BG7" s="38" t="s">
        <v>102</v>
      </c>
      <c r="BH7" s="38" t="s">
        <v>102</v>
      </c>
      <c r="BI7" s="38" t="s">
        <v>102</v>
      </c>
      <c r="BJ7" s="38">
        <v>1988.23</v>
      </c>
      <c r="BK7" s="38" t="s">
        <v>102</v>
      </c>
      <c r="BL7" s="38" t="s">
        <v>102</v>
      </c>
      <c r="BM7" s="38" t="s">
        <v>102</v>
      </c>
      <c r="BN7" s="38" t="s">
        <v>102</v>
      </c>
      <c r="BO7" s="38">
        <v>1258.43</v>
      </c>
      <c r="BP7" s="38">
        <v>1260.21</v>
      </c>
      <c r="BQ7" s="38" t="s">
        <v>102</v>
      </c>
      <c r="BR7" s="38" t="s">
        <v>102</v>
      </c>
      <c r="BS7" s="38" t="s">
        <v>102</v>
      </c>
      <c r="BT7" s="38" t="s">
        <v>102</v>
      </c>
      <c r="BU7" s="38">
        <v>85.26</v>
      </c>
      <c r="BV7" s="38" t="s">
        <v>102</v>
      </c>
      <c r="BW7" s="38" t="s">
        <v>102</v>
      </c>
      <c r="BX7" s="38" t="s">
        <v>102</v>
      </c>
      <c r="BY7" s="38" t="s">
        <v>102</v>
      </c>
      <c r="BZ7" s="38">
        <v>73.36</v>
      </c>
      <c r="CA7" s="38">
        <v>75.290000000000006</v>
      </c>
      <c r="CB7" s="38" t="s">
        <v>102</v>
      </c>
      <c r="CC7" s="38" t="s">
        <v>102</v>
      </c>
      <c r="CD7" s="38" t="s">
        <v>102</v>
      </c>
      <c r="CE7" s="38" t="s">
        <v>102</v>
      </c>
      <c r="CF7" s="38">
        <v>150</v>
      </c>
      <c r="CG7" s="38" t="s">
        <v>102</v>
      </c>
      <c r="CH7" s="38" t="s">
        <v>102</v>
      </c>
      <c r="CI7" s="38" t="s">
        <v>102</v>
      </c>
      <c r="CJ7" s="38" t="s">
        <v>102</v>
      </c>
      <c r="CK7" s="38">
        <v>224.88</v>
      </c>
      <c r="CL7" s="38">
        <v>215.41</v>
      </c>
      <c r="CM7" s="38" t="s">
        <v>102</v>
      </c>
      <c r="CN7" s="38" t="s">
        <v>102</v>
      </c>
      <c r="CO7" s="38" t="s">
        <v>102</v>
      </c>
      <c r="CP7" s="38" t="s">
        <v>102</v>
      </c>
      <c r="CQ7" s="38">
        <v>16.11</v>
      </c>
      <c r="CR7" s="38" t="s">
        <v>102</v>
      </c>
      <c r="CS7" s="38" t="s">
        <v>102</v>
      </c>
      <c r="CT7" s="38" t="s">
        <v>102</v>
      </c>
      <c r="CU7" s="38" t="s">
        <v>102</v>
      </c>
      <c r="CV7" s="38">
        <v>42.4</v>
      </c>
      <c r="CW7" s="38">
        <v>42.9</v>
      </c>
      <c r="CX7" s="38" t="s">
        <v>102</v>
      </c>
      <c r="CY7" s="38" t="s">
        <v>102</v>
      </c>
      <c r="CZ7" s="38" t="s">
        <v>102</v>
      </c>
      <c r="DA7" s="38" t="s">
        <v>102</v>
      </c>
      <c r="DB7" s="38">
        <v>81.680000000000007</v>
      </c>
      <c r="DC7" s="38" t="s">
        <v>102</v>
      </c>
      <c r="DD7" s="38" t="s">
        <v>102</v>
      </c>
      <c r="DE7" s="38" t="s">
        <v>102</v>
      </c>
      <c r="DF7" s="38" t="s">
        <v>102</v>
      </c>
      <c r="DG7" s="38">
        <v>84.19</v>
      </c>
      <c r="DH7" s="38">
        <v>84.75</v>
      </c>
      <c r="DI7" s="38" t="s">
        <v>102</v>
      </c>
      <c r="DJ7" s="38" t="s">
        <v>102</v>
      </c>
      <c r="DK7" s="38" t="s">
        <v>102</v>
      </c>
      <c r="DL7" s="38" t="s">
        <v>102</v>
      </c>
      <c r="DM7" s="38">
        <v>2.83</v>
      </c>
      <c r="DN7" s="38" t="s">
        <v>102</v>
      </c>
      <c r="DO7" s="38" t="s">
        <v>102</v>
      </c>
      <c r="DP7" s="38" t="s">
        <v>102</v>
      </c>
      <c r="DQ7" s="38" t="s">
        <v>102</v>
      </c>
      <c r="DR7" s="38">
        <v>21.36</v>
      </c>
      <c r="DS7" s="38">
        <v>23.6</v>
      </c>
      <c r="DT7" s="38" t="s">
        <v>102</v>
      </c>
      <c r="DU7" s="38" t="s">
        <v>102</v>
      </c>
      <c r="DV7" s="38" t="s">
        <v>102</v>
      </c>
      <c r="DW7" s="38" t="s">
        <v>102</v>
      </c>
      <c r="DX7" s="38">
        <v>0</v>
      </c>
      <c r="DY7" s="38" t="s">
        <v>102</v>
      </c>
      <c r="DZ7" s="38" t="s">
        <v>102</v>
      </c>
      <c r="EA7" s="38" t="s">
        <v>102</v>
      </c>
      <c r="EB7" s="38" t="s">
        <v>102</v>
      </c>
      <c r="EC7" s="38">
        <v>0.01</v>
      </c>
      <c r="ED7" s="38">
        <v>0.01</v>
      </c>
      <c r="EE7" s="38" t="s">
        <v>102</v>
      </c>
      <c r="EF7" s="38" t="s">
        <v>102</v>
      </c>
      <c r="EG7" s="38" t="s">
        <v>102</v>
      </c>
      <c r="EH7" s="38" t="s">
        <v>102</v>
      </c>
      <c r="EI7" s="38">
        <v>0</v>
      </c>
      <c r="EJ7" s="38" t="s">
        <v>102</v>
      </c>
      <c r="EK7" s="38" t="s">
        <v>102</v>
      </c>
      <c r="EL7" s="38" t="s">
        <v>102</v>
      </c>
      <c r="EM7" s="38" t="s">
        <v>102</v>
      </c>
      <c r="EN7" s="38">
        <v>0.39</v>
      </c>
      <c r="EO7" s="38">
        <v>0.3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109</v>
      </c>
    </row>
    <row r="13" spans="1:148" x14ac:dyDescent="0.15">
      <c r="B13" t="s">
        <v>110</v>
      </c>
      <c r="C13" t="s">
        <v>110</v>
      </c>
      <c r="D13" t="s">
        <v>110</v>
      </c>
      <c r="E13" t="s">
        <v>111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2022-01-26T07:11:57Z</cp:lastPrinted>
  <dcterms:created xsi:type="dcterms:W3CDTF">2021-12-03T07:22:39Z</dcterms:created>
  <dcterms:modified xsi:type="dcterms:W3CDTF">2022-02-22T01:29:41Z</dcterms:modified>
  <cp:category/>
</cp:coreProperties>
</file>