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4下水（公共）\"/>
    </mc:Choice>
  </mc:AlternateContent>
  <workbookProtection workbookAlgorithmName="SHA-512" workbookHashValue="G0O405+9sISEK0DIcXYfjFGENCYocMn7zpqam8qJlTh37mnr4e06rrTffQkD5mPvCi6Di+g1eYFoXayQrxblUA==" workbookSaltValue="X04S/LLw6haA6F4Y+oDLa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<sst xmlns="http://schemas.openxmlformats.org/spreadsheetml/2006/main" count="319" uniqueCount="115">
  <si>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</si>
  <si>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</si>
  <si>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</si>
  <si>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</si>
  <si>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</si>
  <si>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</si>
  <si>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</si>
  <si>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</si>
  <si>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</si>
  <si>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</si>
  <si>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</si>
  <si>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</si>
  <si>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</si>
  <si>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</si>
  <si>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</si>
  <si>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</si>
  <si>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</si>
  <si>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</si>
  <si>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</si>
  <si>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</si>
  <si>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</si>
  <si>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</si>
  <si>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</si>
  <si>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</si>
  <si>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</si>
  <si>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</si>
  <si>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</si>
  <si>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</si>
  <si>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</si>
  <si>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</si>
  <si>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</si>
  <si>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</si>
  <si>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</si>
  <si>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</si>
  <si>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</si>
  <si>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</si>
  <si>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</si>
  <si>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</si>
  <si>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</si>
  <si>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</si>
  <si>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</si>
  <si>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</si>
  <si>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</si>
  <si>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</si>
  <si>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</si>
  <si>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</si>
  <si>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</si>
  <si>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</si>
  <si>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</si>
  <si>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</si>
  <si>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</si>
  <si>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</si>
  <si>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</si>
  <si>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</si>
  <si>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</si>
  <si>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</si>
  <si>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</si>
  <si>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</si>
  <si>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</si>
  <si>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</si>
  <si>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</si>
  <si>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</si>
  <si>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</si>
  <si>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</si>
  <si>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</si>
  <si>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</si>
  <si>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</si>
  <si>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</si>
  <si>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</si>
  <si>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</si>
  <si>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</si>
  <si>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</si>
  <si>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</si>
  <si>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</si>
  <si>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</si>
  <si>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</si>
  <si>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</si>
  <si>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</si>
  <si>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</si>
  <si>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</si>
  <si>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</si>
  <si>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</si>
  <si>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</si>
  <si>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</si>
  <si>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</si>
  <si>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</si>
  <si>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</si>
  <si>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</si>
  <si>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</si>
  <si>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</si>
  <si>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</si>
  <si>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</si>
  <si>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</si>
  <si>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</si>
  <si>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</si>
  <si>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</si>
  <si>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</si>
  <si>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</si>
  <si>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</si>
  <si>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</si>
  <si>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</si>
  <si>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</si>
  <si>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</si>
  <si>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</si>
  <si>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</si>
  <si>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</si>
  <si>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</si>
  <si>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</si>
  <si>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</si>
  <si>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</si>
  <si>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</si>
  <si>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</si>
  <si>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  <rPh sb="204" eb="206">
      <t>ジョウキョウ</t>
    </rPh>
    <phoneticPr fontId="1"/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</si>
  <si>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を策定することにより、施設の維持管理・改築修繕・新規整備を一体的に進めていく予定である。
　①有形固定資産減価償却率は、公営企業会計への移行から間もないことにより、減価償却累計額が少ないため、類似団体平均値を下回る状況である。</t>
    <rPh sb="170" eb="172">
      <t>ユウケイ</t>
    </rPh>
    <rPh sb="172" eb="174">
      <t>コテイ</t>
    </rPh>
    <rPh sb="174" eb="176">
      <t>シサン</t>
    </rPh>
    <rPh sb="176" eb="178">
      <t>ゲンカ</t>
    </rPh>
    <rPh sb="178" eb="180">
      <t>ショウキャク</t>
    </rPh>
    <rPh sb="180" eb="181">
      <t>リツ</t>
    </rPh>
    <rPh sb="183" eb="185">
      <t>コウエイ</t>
    </rPh>
    <rPh sb="185" eb="187">
      <t>キギョウ</t>
    </rPh>
    <rPh sb="187" eb="189">
      <t>カイケイ</t>
    </rPh>
    <rPh sb="191" eb="193">
      <t>イコウ</t>
    </rPh>
    <rPh sb="195" eb="196">
      <t>マ</t>
    </rPh>
    <rPh sb="205" eb="207">
      <t>ゲンカ</t>
    </rPh>
    <rPh sb="207" eb="209">
      <t>ショウキャク</t>
    </rPh>
    <rPh sb="209" eb="211">
      <t>ルイケイ</t>
    </rPh>
    <rPh sb="211" eb="212">
      <t>ガク</t>
    </rPh>
    <rPh sb="213" eb="214">
      <t>スク</t>
    </rPh>
    <rPh sb="219" eb="221">
      <t>ルイジ</t>
    </rPh>
    <rPh sb="221" eb="223">
      <t>ダンタイ</t>
    </rPh>
    <rPh sb="223" eb="226">
      <t>ヘイキンチ</t>
    </rPh>
    <rPh sb="227" eb="229">
      <t>シタマワ</t>
    </rPh>
    <rPh sb="230" eb="232">
      <t>ジョウキョウ</t>
    </rPh>
    <phoneticPr fontId="1"/>
  </si>
  <si>
    <t>　当該年度は、地方公営企業法の全部適用への移行後の初年度である。そのため、全ての表について、前年度以前との比較が困難な状況である。
　①経常収支比率は、100％を上回り、類似団体平均値より高い状況である。しかし、使用料で経費全額を回収できておらず、使用料以外の収入（主に一般会計からの繰入金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③流動比率は、建設投資における企業債償還金が多額であることにより、類似団体平均値を下回る状況である。
　④企業債残高対事業規模比率は、建設投資の財源として企業債を活用していることから、類似団体平均値を上回る状況である。
　⑥汚水処理原価は、経済的・効率的に汚水処理施設の運転ができているため、類似団体平均値を下回る状況である。
　⑦施設利用率は、反応槽の増設により、類似団体平均値を下回る状況である。氏家処理区は、処理区域の拡大と新規接続件数の増加により、流入水量が増加傾向にある。しかし、喜連川処理区の接続率が低いため、今後も水洗化の促進が求められる。
　⑧水洗化率は、処理区域内における分譲等が促進されたことにより、接続件数が大幅に増加したため、類似団体平均値を上回る状況である。</t>
    <rPh sb="23" eb="24">
      <t>ゴ</t>
    </rPh>
    <rPh sb="25" eb="28">
      <t>ショネンド</t>
    </rPh>
    <rPh sb="37" eb="38">
      <t>スベ</t>
    </rPh>
    <rPh sb="40" eb="41">
      <t>ヒョウ</t>
    </rPh>
    <rPh sb="68" eb="70">
      <t>ケイジョウ</t>
    </rPh>
    <rPh sb="81" eb="82">
      <t>ウエ</t>
    </rPh>
    <rPh sb="85" eb="87">
      <t>ルイジ</t>
    </rPh>
    <rPh sb="87" eb="89">
      <t>ダンタイ</t>
    </rPh>
    <rPh sb="89" eb="92">
      <t>ヘイキンチ</t>
    </rPh>
    <rPh sb="94" eb="95">
      <t>タカ</t>
    </rPh>
    <rPh sb="96" eb="98">
      <t>ジョウキョウ</t>
    </rPh>
    <rPh sb="250" eb="252">
      <t>リュウドウ</t>
    </rPh>
    <rPh sb="252" eb="254">
      <t>ヒリツ</t>
    </rPh>
    <rPh sb="256" eb="258">
      <t>ケンセツ</t>
    </rPh>
    <rPh sb="258" eb="260">
      <t>トウシ</t>
    </rPh>
    <rPh sb="264" eb="266">
      <t>キギョウ</t>
    </rPh>
    <rPh sb="266" eb="267">
      <t>サイ</t>
    </rPh>
    <rPh sb="267" eb="269">
      <t>ショウカン</t>
    </rPh>
    <rPh sb="269" eb="270">
      <t>キン</t>
    </rPh>
    <rPh sb="271" eb="273">
      <t>タガク</t>
    </rPh>
    <rPh sb="282" eb="284">
      <t>ルイジ</t>
    </rPh>
    <rPh sb="284" eb="286">
      <t>ダンタイ</t>
    </rPh>
    <rPh sb="286" eb="289">
      <t>ヘイキンチ</t>
    </rPh>
    <rPh sb="290" eb="292">
      <t>シタマワ</t>
    </rPh>
    <rPh sb="293" eb="295">
      <t>ジョウキョウ</t>
    </rPh>
    <rPh sb="302" eb="304">
      <t>キギョウ</t>
    </rPh>
    <rPh sb="304" eb="305">
      <t>サイ</t>
    </rPh>
    <rPh sb="305" eb="307">
      <t>ザンダカ</t>
    </rPh>
    <rPh sb="307" eb="308">
      <t>タイ</t>
    </rPh>
    <rPh sb="308" eb="310">
      <t>ジギョウ</t>
    </rPh>
    <rPh sb="310" eb="312">
      <t>キボ</t>
    </rPh>
    <rPh sb="312" eb="314">
      <t>ヒリツ</t>
    </rPh>
    <rPh sb="316" eb="318">
      <t>ケンセツ</t>
    </rPh>
    <rPh sb="318" eb="320">
      <t>トウシ</t>
    </rPh>
    <rPh sb="321" eb="323">
      <t>ザイゲン</t>
    </rPh>
    <rPh sb="326" eb="328">
      <t>キギョウ</t>
    </rPh>
    <rPh sb="328" eb="329">
      <t>サイ</t>
    </rPh>
    <rPh sb="330" eb="332">
      <t>カツヨウ</t>
    </rPh>
    <rPh sb="341" eb="343">
      <t>ルイジ</t>
    </rPh>
    <rPh sb="343" eb="345">
      <t>ダンタイ</t>
    </rPh>
    <rPh sb="345" eb="348">
      <t>ヘイキンチ</t>
    </rPh>
    <rPh sb="349" eb="351">
      <t>ウワマワ</t>
    </rPh>
    <rPh sb="352" eb="354">
      <t>ジョウキョウ</t>
    </rPh>
    <rPh sb="422" eb="424">
      <t>ハンノウ</t>
    </rPh>
    <rPh sb="424" eb="425">
      <t>ソウ</t>
    </rPh>
    <rPh sb="426" eb="428">
      <t>ゾウセツ</t>
    </rPh>
    <rPh sb="432" eb="434">
      <t>ルイジ</t>
    </rPh>
    <rPh sb="434" eb="436">
      <t>ダンタイ</t>
    </rPh>
    <rPh sb="436" eb="439">
      <t>ヘイキンチ</t>
    </rPh>
    <rPh sb="440" eb="442">
      <t>シタマワ</t>
    </rPh>
    <rPh sb="443" eb="445">
      <t>ジョウキョウ</t>
    </rPh>
    <rPh sb="451" eb="453">
      <t>ショリ</t>
    </rPh>
    <rPh sb="453" eb="454">
      <t>ク</t>
    </rPh>
    <rPh sb="497" eb="499">
      <t>ショリ</t>
    </rPh>
    <rPh sb="499" eb="500">
      <t>ク</t>
    </rPh>
    <rPh sb="501" eb="503">
      <t>セツゾク</t>
    </rPh>
    <rPh sb="503" eb="504">
      <t>リツ</t>
    </rPh>
    <rPh sb="505" eb="506">
      <t>ヒク</t>
    </rPh>
    <rPh sb="582" eb="584">
      <t>ウワマワ</t>
    </rPh>
    <rPh sb="585" eb="58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</si>
</sst>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quotePrefix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E-4F66-8CCD-41DC622C7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E-4F66-8CCD-41DC622C7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E-411E-8441-9380B155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E-411E-8441-9380B155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7-4362-BEAE-814370ABB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7-4362-BEAE-814370ABB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7-4685-AB7A-23DDE7A29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7-4685-AB7A-23DDE7A29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A8D-A082-2874BAA5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0-4A8D-A082-2874BAA5F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A-440D-81BD-D271CD4E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A-440D-81BD-D271CD4E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B-4BB5-BE2B-FC756D6BB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B-4BB5-BE2B-FC756D6BB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F-4C1D-8D26-591A8FD0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F-4C1D-8D26-591A8FD0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6-4685-960F-37CE34175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6-4685-960F-37CE34175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C-450C-9CAD-EC20D7742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C-450C-9CAD-EC20D7742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2-45B0-B8A4-1007AC69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2-45B0-B8A4-1007AC69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【108.07】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【69.54】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【682.51】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【136.15】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【100.34】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【38.57】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>
      <selection activeCell="BZ1" sqref="BZ1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栃木県　さくら市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9</v>
      </c>
      <c r="C7" s="44"/>
      <c r="D7" s="44"/>
      <c r="E7" s="44"/>
      <c r="F7" s="44"/>
      <c r="G7" s="44"/>
      <c r="H7" s="44"/>
      <c r="I7" s="44" t="s">
        <v>14</v>
      </c>
      <c r="J7" s="44"/>
      <c r="K7" s="44"/>
      <c r="L7" s="44"/>
      <c r="M7" s="44"/>
      <c r="N7" s="44"/>
      <c r="O7" s="44"/>
      <c r="P7" s="44" t="s">
        <v>5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8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10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公共下水道</v>
      </c>
      <c r="Q8" s="45"/>
      <c r="R8" s="45"/>
      <c r="S8" s="45"/>
      <c r="T8" s="45"/>
      <c r="U8" s="45"/>
      <c r="V8" s="45"/>
      <c r="W8" s="45" t="str">
        <f>データ!L6</f>
        <v>Cc2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44167</v>
      </c>
      <c r="AM8" s="47"/>
      <c r="AN8" s="47"/>
      <c r="AO8" s="47"/>
      <c r="AP8" s="47"/>
      <c r="AQ8" s="47"/>
      <c r="AR8" s="47"/>
      <c r="AS8" s="47"/>
      <c r="AT8" s="48">
        <f>データ!T6</f>
        <v>125.63</v>
      </c>
      <c r="AU8" s="48"/>
      <c r="AV8" s="48"/>
      <c r="AW8" s="48"/>
      <c r="AX8" s="48"/>
      <c r="AY8" s="48"/>
      <c r="AZ8" s="48"/>
      <c r="BA8" s="48"/>
      <c r="BB8" s="48">
        <f>データ!U6</f>
        <v>351.56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15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1</v>
      </c>
      <c r="C9" s="44"/>
      <c r="D9" s="44"/>
      <c r="E9" s="44"/>
      <c r="F9" s="44"/>
      <c r="G9" s="44"/>
      <c r="H9" s="44"/>
      <c r="I9" s="44" t="s">
        <v>21</v>
      </c>
      <c r="J9" s="44"/>
      <c r="K9" s="44"/>
      <c r="L9" s="44"/>
      <c r="M9" s="44"/>
      <c r="N9" s="44"/>
      <c r="O9" s="44"/>
      <c r="P9" s="44" t="s">
        <v>22</v>
      </c>
      <c r="Q9" s="44"/>
      <c r="R9" s="44"/>
      <c r="S9" s="44"/>
      <c r="T9" s="44"/>
      <c r="U9" s="44"/>
      <c r="V9" s="44"/>
      <c r="W9" s="44" t="s">
        <v>25</v>
      </c>
      <c r="X9" s="44"/>
      <c r="Y9" s="44"/>
      <c r="Z9" s="44"/>
      <c r="AA9" s="44"/>
      <c r="AB9" s="44"/>
      <c r="AC9" s="44"/>
      <c r="AD9" s="44" t="s">
        <v>0</v>
      </c>
      <c r="AE9" s="44"/>
      <c r="AF9" s="44"/>
      <c r="AG9" s="44"/>
      <c r="AH9" s="44"/>
      <c r="AI9" s="44"/>
      <c r="AJ9" s="44"/>
      <c r="AK9" s="3"/>
      <c r="AL9" s="44" t="s">
        <v>27</v>
      </c>
      <c r="AM9" s="44"/>
      <c r="AN9" s="44"/>
      <c r="AO9" s="44"/>
      <c r="AP9" s="44"/>
      <c r="AQ9" s="44"/>
      <c r="AR9" s="44"/>
      <c r="AS9" s="44"/>
      <c r="AT9" s="44" t="s">
        <v>28</v>
      </c>
      <c r="AU9" s="44"/>
      <c r="AV9" s="44"/>
      <c r="AW9" s="44"/>
      <c r="AX9" s="44"/>
      <c r="AY9" s="44"/>
      <c r="AZ9" s="44"/>
      <c r="BA9" s="44"/>
      <c r="BB9" s="44" t="s">
        <v>29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32</v>
      </c>
      <c r="BM9" s="52"/>
      <c r="BN9" s="18" t="s">
        <v>33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59.1</v>
      </c>
      <c r="J10" s="48"/>
      <c r="K10" s="48"/>
      <c r="L10" s="48"/>
      <c r="M10" s="48"/>
      <c r="N10" s="48"/>
      <c r="O10" s="48"/>
      <c r="P10" s="48">
        <f>データ!P6</f>
        <v>35.86</v>
      </c>
      <c r="Q10" s="48"/>
      <c r="R10" s="48"/>
      <c r="S10" s="48"/>
      <c r="T10" s="48"/>
      <c r="U10" s="48"/>
      <c r="V10" s="48"/>
      <c r="W10" s="48">
        <f>データ!Q6</f>
        <v>85.72</v>
      </c>
      <c r="X10" s="48"/>
      <c r="Y10" s="48"/>
      <c r="Z10" s="48"/>
      <c r="AA10" s="48"/>
      <c r="AB10" s="48"/>
      <c r="AC10" s="48"/>
      <c r="AD10" s="47">
        <f>データ!R6</f>
        <v>2530</v>
      </c>
      <c r="AE10" s="47"/>
      <c r="AF10" s="47"/>
      <c r="AG10" s="47"/>
      <c r="AH10" s="47"/>
      <c r="AI10" s="47"/>
      <c r="AJ10" s="47"/>
      <c r="AK10" s="2"/>
      <c r="AL10" s="47">
        <f>データ!V6</f>
        <v>15783</v>
      </c>
      <c r="AM10" s="47"/>
      <c r="AN10" s="47"/>
      <c r="AO10" s="47"/>
      <c r="AP10" s="47"/>
      <c r="AQ10" s="47"/>
      <c r="AR10" s="47"/>
      <c r="AS10" s="47"/>
      <c r="AT10" s="48">
        <f>データ!W6</f>
        <v>5.0599999999999996</v>
      </c>
      <c r="AU10" s="48"/>
      <c r="AV10" s="48"/>
      <c r="AW10" s="48"/>
      <c r="AX10" s="48"/>
      <c r="AY10" s="48"/>
      <c r="AZ10" s="48"/>
      <c r="BA10" s="48"/>
      <c r="BB10" s="48">
        <f>データ!X6</f>
        <v>3119.17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35</v>
      </c>
      <c r="BM10" s="54"/>
      <c r="BN10" s="19" t="s">
        <v>36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37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38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3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3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3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3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3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3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3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3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3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3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3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3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3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3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3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3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3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3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3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3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3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3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3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3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3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3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3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39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3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3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3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3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3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3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3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3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3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3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3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3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11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3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3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3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12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3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3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3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3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3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3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3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3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3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3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3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3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3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3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3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40</v>
      </c>
      <c r="I84" s="6" t="s">
        <v>13</v>
      </c>
      <c r="J84" s="6" t="s">
        <v>47</v>
      </c>
      <c r="K84" s="6" t="s">
        <v>48</v>
      </c>
      <c r="L84" s="6" t="s">
        <v>30</v>
      </c>
      <c r="M84" s="6" t="s">
        <v>34</v>
      </c>
      <c r="N84" s="6" t="s">
        <v>49</v>
      </c>
      <c r="O84" s="6" t="s">
        <v>51</v>
      </c>
    </row>
    <row r="85" spans="1:78" hidden="1" x14ac:dyDescent="0.15">
      <c r="B85" s="6"/>
      <c r="C85" s="6"/>
      <c r="D85" s="6"/>
      <c r="E85" s="6" t="str">
        <f>データ!AI6</f>
        <v>【108.07】</v>
      </c>
      <c r="F85" s="6" t="str">
        <f>データ!AT6</f>
        <v>【3.09】</v>
      </c>
      <c r="G85" s="6" t="str">
        <f>データ!BE6</f>
        <v>【69.54】</v>
      </c>
      <c r="H85" s="6" t="str">
        <f>データ!BP6</f>
        <v>【682.51】</v>
      </c>
      <c r="I85" s="6" t="str">
        <f>データ!CA6</f>
        <v>【100.34】</v>
      </c>
      <c r="J85" s="6" t="str">
        <f>データ!CL6</f>
        <v>【136.15】</v>
      </c>
      <c r="K85" s="6" t="str">
        <f>データ!CW6</f>
        <v>【59.64】</v>
      </c>
      <c r="L85" s="6" t="str">
        <f>データ!DH6</f>
        <v>【95.35】</v>
      </c>
      <c r="M85" s="6" t="str">
        <f>データ!DS6</f>
        <v>【38.57】</v>
      </c>
      <c r="N85" s="6" t="str">
        <f>データ!ED6</f>
        <v>【5.90】</v>
      </c>
      <c r="O85" s="6" t="str">
        <f>データ!EO6</f>
        <v>【0.22】</v>
      </c>
    </row>
  </sheetData>
  <sheetProtection algorithmName="SHA-512" hashValue="P0MQsjXiRBN6pI2s9YaiJ0E8ftnYY++J+/51X2CzJUp1uYllBtx62m/yCGhXCUF6ZMCDSWsMremK/29htiiGqg==" saltValue="jywGzXNFgw4iu9rrLFXsn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31</v>
      </c>
      <c r="C3" s="30" t="s">
        <v>56</v>
      </c>
      <c r="D3" s="30" t="s">
        <v>57</v>
      </c>
      <c r="E3" s="30" t="s">
        <v>7</v>
      </c>
      <c r="F3" s="30" t="s">
        <v>6</v>
      </c>
      <c r="G3" s="30" t="s">
        <v>23</v>
      </c>
      <c r="H3" s="79" t="s">
        <v>58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77" t="s">
        <v>52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11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50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44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26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3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8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88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88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89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88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89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88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89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88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89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88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89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88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89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88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89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88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89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88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89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88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89</v>
      </c>
    </row>
    <row r="6" spans="1:148" s="27" customFormat="1" x14ac:dyDescent="0.15">
      <c r="A6" s="28" t="s">
        <v>94</v>
      </c>
      <c r="B6" s="33">
        <f t="shared" ref="B6:X6" si="1">B7</f>
        <v>2019</v>
      </c>
      <c r="C6" s="33">
        <f t="shared" si="1"/>
        <v>92142</v>
      </c>
      <c r="D6" s="33">
        <f t="shared" si="1"/>
        <v>46</v>
      </c>
      <c r="E6" s="33">
        <f t="shared" si="1"/>
        <v>17</v>
      </c>
      <c r="F6" s="33">
        <f t="shared" si="1"/>
        <v>1</v>
      </c>
      <c r="G6" s="33">
        <f t="shared" si="1"/>
        <v>0</v>
      </c>
      <c r="H6" s="33" t="str">
        <f t="shared" si="1"/>
        <v>栃木県　さくら市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公共下水道</v>
      </c>
      <c r="L6" s="33" t="str">
        <f t="shared" si="1"/>
        <v>Cc2</v>
      </c>
      <c r="M6" s="33" t="str">
        <f t="shared" si="1"/>
        <v>非設置</v>
      </c>
      <c r="N6" s="38" t="str">
        <f t="shared" si="1"/>
        <v>-</v>
      </c>
      <c r="O6" s="38">
        <f t="shared" si="1"/>
        <v>59.1</v>
      </c>
      <c r="P6" s="38">
        <f t="shared" si="1"/>
        <v>35.86</v>
      </c>
      <c r="Q6" s="38">
        <f t="shared" si="1"/>
        <v>85.72</v>
      </c>
      <c r="R6" s="38">
        <f t="shared" si="1"/>
        <v>2530</v>
      </c>
      <c r="S6" s="38">
        <f t="shared" si="1"/>
        <v>44167</v>
      </c>
      <c r="T6" s="38">
        <f t="shared" si="1"/>
        <v>125.63</v>
      </c>
      <c r="U6" s="38">
        <f t="shared" si="1"/>
        <v>351.56</v>
      </c>
      <c r="V6" s="38">
        <f t="shared" si="1"/>
        <v>15783</v>
      </c>
      <c r="W6" s="38">
        <f t="shared" si="1"/>
        <v>5.0599999999999996</v>
      </c>
      <c r="X6" s="38">
        <f t="shared" si="1"/>
        <v>3119.17</v>
      </c>
      <c r="Y6" s="42" t="str">
        <f t="shared" ref="Y6:AH6" si="2">IF(Y7="",NA(),Y7)</f>
        <v>-</v>
      </c>
      <c r="Z6" s="42" t="str">
        <f t="shared" si="2"/>
        <v>-</v>
      </c>
      <c r="AA6" s="42" t="str">
        <f t="shared" si="2"/>
        <v>-</v>
      </c>
      <c r="AB6" s="42" t="str">
        <f t="shared" si="2"/>
        <v>-</v>
      </c>
      <c r="AC6" s="42">
        <f t="shared" si="2"/>
        <v>125.24</v>
      </c>
      <c r="AD6" s="42" t="str">
        <f t="shared" si="2"/>
        <v>-</v>
      </c>
      <c r="AE6" s="42" t="str">
        <f t="shared" si="2"/>
        <v>-</v>
      </c>
      <c r="AF6" s="42" t="str">
        <f t="shared" si="2"/>
        <v>-</v>
      </c>
      <c r="AG6" s="42" t="str">
        <f t="shared" si="2"/>
        <v>-</v>
      </c>
      <c r="AH6" s="42">
        <f t="shared" si="2"/>
        <v>106.57</v>
      </c>
      <c r="AI6" s="38" t="str">
        <f>IF(AI7="","",IF(AI7="-","【-】","【"&amp;SUBSTITUTE(TEXT(AI7,"#,##0.00"),"-","△")&amp;"】"))</f>
        <v>【108.07】</v>
      </c>
      <c r="AJ6" s="42" t="str">
        <f t="shared" ref="AJ6:AS6" si="3">IF(AJ7="",NA(),AJ7)</f>
        <v>-</v>
      </c>
      <c r="AK6" s="42" t="str">
        <f t="shared" si="3"/>
        <v>-</v>
      </c>
      <c r="AL6" s="42" t="str">
        <f t="shared" si="3"/>
        <v>-</v>
      </c>
      <c r="AM6" s="42" t="str">
        <f t="shared" si="3"/>
        <v>-</v>
      </c>
      <c r="AN6" s="38">
        <f t="shared" si="3"/>
        <v>0</v>
      </c>
      <c r="AO6" s="42" t="str">
        <f t="shared" si="3"/>
        <v>-</v>
      </c>
      <c r="AP6" s="42" t="str">
        <f t="shared" si="3"/>
        <v>-</v>
      </c>
      <c r="AQ6" s="42" t="str">
        <f t="shared" si="3"/>
        <v>-</v>
      </c>
      <c r="AR6" s="42" t="str">
        <f t="shared" si="3"/>
        <v>-</v>
      </c>
      <c r="AS6" s="42">
        <f t="shared" si="3"/>
        <v>53.44</v>
      </c>
      <c r="AT6" s="38" t="str">
        <f>IF(AT7="","",IF(AT7="-","【-】","【"&amp;SUBSTITUTE(TEXT(AT7,"#,##0.00"),"-","△")&amp;"】"))</f>
        <v>【3.09】</v>
      </c>
      <c r="AU6" s="42" t="str">
        <f t="shared" ref="AU6:BD6" si="4">IF(AU7="",NA(),AU7)</f>
        <v>-</v>
      </c>
      <c r="AV6" s="42" t="str">
        <f t="shared" si="4"/>
        <v>-</v>
      </c>
      <c r="AW6" s="42" t="str">
        <f t="shared" si="4"/>
        <v>-</v>
      </c>
      <c r="AX6" s="42" t="str">
        <f t="shared" si="4"/>
        <v>-</v>
      </c>
      <c r="AY6" s="42">
        <f t="shared" si="4"/>
        <v>30.62</v>
      </c>
      <c r="AZ6" s="42" t="str">
        <f t="shared" si="4"/>
        <v>-</v>
      </c>
      <c r="BA6" s="42" t="str">
        <f t="shared" si="4"/>
        <v>-</v>
      </c>
      <c r="BB6" s="42" t="str">
        <f t="shared" si="4"/>
        <v>-</v>
      </c>
      <c r="BC6" s="42" t="str">
        <f t="shared" si="4"/>
        <v>-</v>
      </c>
      <c r="BD6" s="42">
        <f t="shared" si="4"/>
        <v>47.03</v>
      </c>
      <c r="BE6" s="38" t="str">
        <f>IF(BE7="","",IF(BE7="-","【-】","【"&amp;SUBSTITUTE(TEXT(BE7,"#,##0.00"),"-","△")&amp;"】"))</f>
        <v>【69.54】</v>
      </c>
      <c r="BF6" s="42" t="str">
        <f t="shared" ref="BF6:BO6" si="5">IF(BF7="",NA(),BF7)</f>
        <v>-</v>
      </c>
      <c r="BG6" s="42" t="str">
        <f t="shared" si="5"/>
        <v>-</v>
      </c>
      <c r="BH6" s="42" t="str">
        <f t="shared" si="5"/>
        <v>-</v>
      </c>
      <c r="BI6" s="42" t="str">
        <f t="shared" si="5"/>
        <v>-</v>
      </c>
      <c r="BJ6" s="42">
        <f t="shared" si="5"/>
        <v>2243.04</v>
      </c>
      <c r="BK6" s="42" t="str">
        <f t="shared" si="5"/>
        <v>-</v>
      </c>
      <c r="BL6" s="42" t="str">
        <f t="shared" si="5"/>
        <v>-</v>
      </c>
      <c r="BM6" s="42" t="str">
        <f t="shared" si="5"/>
        <v>-</v>
      </c>
      <c r="BN6" s="42" t="str">
        <f t="shared" si="5"/>
        <v>-</v>
      </c>
      <c r="BO6" s="42">
        <f t="shared" si="5"/>
        <v>1001.3</v>
      </c>
      <c r="BP6" s="38" t="str">
        <f>IF(BP7="","",IF(BP7="-","【-】","【"&amp;SUBSTITUTE(TEXT(BP7,"#,##0.00"),"-","△")&amp;"】"))</f>
        <v>【682.51】</v>
      </c>
      <c r="BQ6" s="42" t="str">
        <f t="shared" ref="BQ6:BZ6" si="6">IF(BQ7="",NA(),BQ7)</f>
        <v>-</v>
      </c>
      <c r="BR6" s="42" t="str">
        <f t="shared" si="6"/>
        <v>-</v>
      </c>
      <c r="BS6" s="42" t="str">
        <f t="shared" si="6"/>
        <v>-</v>
      </c>
      <c r="BT6" s="42" t="str">
        <f t="shared" si="6"/>
        <v>-</v>
      </c>
      <c r="BU6" s="42">
        <f t="shared" si="6"/>
        <v>88.08</v>
      </c>
      <c r="BV6" s="42" t="str">
        <f t="shared" si="6"/>
        <v>-</v>
      </c>
      <c r="BW6" s="42" t="str">
        <f t="shared" si="6"/>
        <v>-</v>
      </c>
      <c r="BX6" s="42" t="str">
        <f t="shared" si="6"/>
        <v>-</v>
      </c>
      <c r="BY6" s="42" t="str">
        <f t="shared" si="6"/>
        <v>-</v>
      </c>
      <c r="BZ6" s="42">
        <f t="shared" si="6"/>
        <v>81.88</v>
      </c>
      <c r="CA6" s="38" t="str">
        <f>IF(CA7="","",IF(CA7="-","【-】","【"&amp;SUBSTITUTE(TEXT(CA7,"#,##0.00"),"-","△")&amp;"】"))</f>
        <v>【100.34】</v>
      </c>
      <c r="CB6" s="42" t="str">
        <f t="shared" ref="CB6:CK6" si="7">IF(CB7="",NA(),CB7)</f>
        <v>-</v>
      </c>
      <c r="CC6" s="42" t="str">
        <f t="shared" si="7"/>
        <v>-</v>
      </c>
      <c r="CD6" s="42" t="str">
        <f t="shared" si="7"/>
        <v>-</v>
      </c>
      <c r="CE6" s="42" t="str">
        <f t="shared" si="7"/>
        <v>-</v>
      </c>
      <c r="CF6" s="42">
        <f t="shared" si="7"/>
        <v>150</v>
      </c>
      <c r="CG6" s="42" t="str">
        <f t="shared" si="7"/>
        <v>-</v>
      </c>
      <c r="CH6" s="42" t="str">
        <f t="shared" si="7"/>
        <v>-</v>
      </c>
      <c r="CI6" s="42" t="str">
        <f t="shared" si="7"/>
        <v>-</v>
      </c>
      <c r="CJ6" s="42" t="str">
        <f t="shared" si="7"/>
        <v>-</v>
      </c>
      <c r="CK6" s="42">
        <f t="shared" si="7"/>
        <v>187.55</v>
      </c>
      <c r="CL6" s="38" t="str">
        <f>IF(CL7="","",IF(CL7="-","【-】","【"&amp;SUBSTITUTE(TEXT(CL7,"#,##0.00"),"-","△")&amp;"】"))</f>
        <v>【136.15】</v>
      </c>
      <c r="CM6" s="42" t="str">
        <f t="shared" ref="CM6:CV6" si="8">IF(CM7="",NA(),CM7)</f>
        <v>-</v>
      </c>
      <c r="CN6" s="42" t="str">
        <f t="shared" si="8"/>
        <v>-</v>
      </c>
      <c r="CO6" s="42" t="str">
        <f t="shared" si="8"/>
        <v>-</v>
      </c>
      <c r="CP6" s="42" t="str">
        <f t="shared" si="8"/>
        <v>-</v>
      </c>
      <c r="CQ6" s="42">
        <f t="shared" si="8"/>
        <v>31.83</v>
      </c>
      <c r="CR6" s="42" t="str">
        <f t="shared" si="8"/>
        <v>-</v>
      </c>
      <c r="CS6" s="42" t="str">
        <f t="shared" si="8"/>
        <v>-</v>
      </c>
      <c r="CT6" s="42" t="str">
        <f t="shared" si="8"/>
        <v>-</v>
      </c>
      <c r="CU6" s="42" t="str">
        <f t="shared" si="8"/>
        <v>-</v>
      </c>
      <c r="CV6" s="42">
        <f t="shared" si="8"/>
        <v>50.94</v>
      </c>
      <c r="CW6" s="38" t="str">
        <f>IF(CW7="","",IF(CW7="-","【-】","【"&amp;SUBSTITUTE(TEXT(CW7,"#,##0.00"),"-","△")&amp;"】"))</f>
        <v>【59.64】</v>
      </c>
      <c r="CX6" s="42" t="str">
        <f t="shared" ref="CX6:DG6" si="9">IF(CX7="",NA(),CX7)</f>
        <v>-</v>
      </c>
      <c r="CY6" s="42" t="str">
        <f t="shared" si="9"/>
        <v>-</v>
      </c>
      <c r="CZ6" s="42" t="str">
        <f t="shared" si="9"/>
        <v>-</v>
      </c>
      <c r="DA6" s="42" t="str">
        <f t="shared" si="9"/>
        <v>-</v>
      </c>
      <c r="DB6" s="42">
        <f t="shared" si="9"/>
        <v>93.95</v>
      </c>
      <c r="DC6" s="42" t="str">
        <f t="shared" si="9"/>
        <v>-</v>
      </c>
      <c r="DD6" s="42" t="str">
        <f t="shared" si="9"/>
        <v>-</v>
      </c>
      <c r="DE6" s="42" t="str">
        <f t="shared" si="9"/>
        <v>-</v>
      </c>
      <c r="DF6" s="42" t="str">
        <f t="shared" si="9"/>
        <v>-</v>
      </c>
      <c r="DG6" s="42">
        <f t="shared" si="9"/>
        <v>82.55</v>
      </c>
      <c r="DH6" s="38" t="str">
        <f>IF(DH7="","",IF(DH7="-","【-】","【"&amp;SUBSTITUTE(TEXT(DH7,"#,##0.00"),"-","△")&amp;"】"))</f>
        <v>【95.35】</v>
      </c>
      <c r="DI6" s="42" t="str">
        <f t="shared" ref="DI6:DR6" si="10">IF(DI7="",NA(),DI7)</f>
        <v>-</v>
      </c>
      <c r="DJ6" s="42" t="str">
        <f t="shared" si="10"/>
        <v>-</v>
      </c>
      <c r="DK6" s="42" t="str">
        <f t="shared" si="10"/>
        <v>-</v>
      </c>
      <c r="DL6" s="42" t="str">
        <f t="shared" si="10"/>
        <v>-</v>
      </c>
      <c r="DM6" s="42">
        <f t="shared" si="10"/>
        <v>3.64</v>
      </c>
      <c r="DN6" s="42" t="str">
        <f t="shared" si="10"/>
        <v>-</v>
      </c>
      <c r="DO6" s="42" t="str">
        <f t="shared" si="10"/>
        <v>-</v>
      </c>
      <c r="DP6" s="42" t="str">
        <f t="shared" si="10"/>
        <v>-</v>
      </c>
      <c r="DQ6" s="42" t="str">
        <f t="shared" si="10"/>
        <v>-</v>
      </c>
      <c r="DR6" s="42">
        <f t="shared" si="10"/>
        <v>15.85</v>
      </c>
      <c r="DS6" s="38" t="str">
        <f>IF(DS7="","",IF(DS7="-","【-】","【"&amp;SUBSTITUTE(TEXT(DS7,"#,##0.00"),"-","△")&amp;"】"))</f>
        <v>【38.57】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42" t="str">
        <f t="shared" si="11"/>
        <v>-</v>
      </c>
      <c r="DX6" s="38">
        <f t="shared" si="11"/>
        <v>0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42" t="str">
        <f t="shared" si="11"/>
        <v>-</v>
      </c>
      <c r="EC6" s="38">
        <f t="shared" si="11"/>
        <v>0</v>
      </c>
      <c r="ED6" s="38" t="str">
        <f>IF(ED7="","",IF(ED7="-","【-】","【"&amp;SUBSTITUTE(TEXT(ED7,"#,##0.00"),"-","△")&amp;"】"))</f>
        <v>【5.90】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42" t="str">
        <f t="shared" si="12"/>
        <v>-</v>
      </c>
      <c r="EI6" s="38">
        <f t="shared" si="12"/>
        <v>0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 t="str">
        <f t="shared" si="12"/>
        <v>-</v>
      </c>
      <c r="EN6" s="42">
        <f t="shared" si="12"/>
        <v>0.15</v>
      </c>
      <c r="EO6" s="38" t="str">
        <f>IF(EO7="","",IF(EO7="-","【-】","【"&amp;SUBSTITUTE(TEXT(EO7,"#,##0.00"),"-","△")&amp;"】"))</f>
        <v>【0.22】</v>
      </c>
    </row>
    <row r="7" spans="1:148" s="27" customFormat="1" x14ac:dyDescent="0.15">
      <c r="A7" s="28"/>
      <c r="B7" s="34">
        <v>2019</v>
      </c>
      <c r="C7" s="34">
        <v>92142</v>
      </c>
      <c r="D7" s="34">
        <v>46</v>
      </c>
      <c r="E7" s="34">
        <v>17</v>
      </c>
      <c r="F7" s="34">
        <v>1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59.1</v>
      </c>
      <c r="P7" s="39">
        <v>35.86</v>
      </c>
      <c r="Q7" s="39">
        <v>85.72</v>
      </c>
      <c r="R7" s="39">
        <v>2530</v>
      </c>
      <c r="S7" s="39">
        <v>44167</v>
      </c>
      <c r="T7" s="39">
        <v>125.63</v>
      </c>
      <c r="U7" s="39">
        <v>351.56</v>
      </c>
      <c r="V7" s="39">
        <v>15783</v>
      </c>
      <c r="W7" s="39">
        <v>5.0599999999999996</v>
      </c>
      <c r="X7" s="39">
        <v>3119.17</v>
      </c>
      <c r="Y7" s="39" t="s">
        <v>101</v>
      </c>
      <c r="Z7" s="39" t="s">
        <v>101</v>
      </c>
      <c r="AA7" s="39" t="s">
        <v>101</v>
      </c>
      <c r="AB7" s="39" t="s">
        <v>101</v>
      </c>
      <c r="AC7" s="39">
        <v>125.24</v>
      </c>
      <c r="AD7" s="39" t="s">
        <v>101</v>
      </c>
      <c r="AE7" s="39" t="s">
        <v>101</v>
      </c>
      <c r="AF7" s="39" t="s">
        <v>101</v>
      </c>
      <c r="AG7" s="39" t="s">
        <v>101</v>
      </c>
      <c r="AH7" s="39">
        <v>106.57</v>
      </c>
      <c r="AI7" s="39">
        <v>108.07</v>
      </c>
      <c r="AJ7" s="39" t="s">
        <v>101</v>
      </c>
      <c r="AK7" s="39" t="s">
        <v>101</v>
      </c>
      <c r="AL7" s="39" t="s">
        <v>101</v>
      </c>
      <c r="AM7" s="39" t="s">
        <v>101</v>
      </c>
      <c r="AN7" s="39">
        <v>0</v>
      </c>
      <c r="AO7" s="39" t="s">
        <v>101</v>
      </c>
      <c r="AP7" s="39" t="s">
        <v>101</v>
      </c>
      <c r="AQ7" s="39" t="s">
        <v>101</v>
      </c>
      <c r="AR7" s="39" t="s">
        <v>101</v>
      </c>
      <c r="AS7" s="39">
        <v>53.44</v>
      </c>
      <c r="AT7" s="39">
        <v>3.09</v>
      </c>
      <c r="AU7" s="39" t="s">
        <v>101</v>
      </c>
      <c r="AV7" s="39" t="s">
        <v>101</v>
      </c>
      <c r="AW7" s="39" t="s">
        <v>101</v>
      </c>
      <c r="AX7" s="39" t="s">
        <v>101</v>
      </c>
      <c r="AY7" s="39">
        <v>30.62</v>
      </c>
      <c r="AZ7" s="39" t="s">
        <v>101</v>
      </c>
      <c r="BA7" s="39" t="s">
        <v>101</v>
      </c>
      <c r="BB7" s="39" t="s">
        <v>101</v>
      </c>
      <c r="BC7" s="39" t="s">
        <v>101</v>
      </c>
      <c r="BD7" s="39">
        <v>47.03</v>
      </c>
      <c r="BE7" s="39">
        <v>69.540000000000006</v>
      </c>
      <c r="BF7" s="39" t="s">
        <v>101</v>
      </c>
      <c r="BG7" s="39" t="s">
        <v>101</v>
      </c>
      <c r="BH7" s="39" t="s">
        <v>101</v>
      </c>
      <c r="BI7" s="39" t="s">
        <v>101</v>
      </c>
      <c r="BJ7" s="39">
        <v>2243.04</v>
      </c>
      <c r="BK7" s="39" t="s">
        <v>101</v>
      </c>
      <c r="BL7" s="39" t="s">
        <v>101</v>
      </c>
      <c r="BM7" s="39" t="s">
        <v>101</v>
      </c>
      <c r="BN7" s="39" t="s">
        <v>101</v>
      </c>
      <c r="BO7" s="39">
        <v>1001.3</v>
      </c>
      <c r="BP7" s="39">
        <v>682.51</v>
      </c>
      <c r="BQ7" s="39" t="s">
        <v>101</v>
      </c>
      <c r="BR7" s="39" t="s">
        <v>101</v>
      </c>
      <c r="BS7" s="39" t="s">
        <v>101</v>
      </c>
      <c r="BT7" s="39" t="s">
        <v>101</v>
      </c>
      <c r="BU7" s="39">
        <v>88.08</v>
      </c>
      <c r="BV7" s="39" t="s">
        <v>101</v>
      </c>
      <c r="BW7" s="39" t="s">
        <v>101</v>
      </c>
      <c r="BX7" s="39" t="s">
        <v>101</v>
      </c>
      <c r="BY7" s="39" t="s">
        <v>101</v>
      </c>
      <c r="BZ7" s="39">
        <v>81.88</v>
      </c>
      <c r="CA7" s="39">
        <v>100.34</v>
      </c>
      <c r="CB7" s="39" t="s">
        <v>101</v>
      </c>
      <c r="CC7" s="39" t="s">
        <v>101</v>
      </c>
      <c r="CD7" s="39" t="s">
        <v>101</v>
      </c>
      <c r="CE7" s="39" t="s">
        <v>101</v>
      </c>
      <c r="CF7" s="39">
        <v>150</v>
      </c>
      <c r="CG7" s="39" t="s">
        <v>101</v>
      </c>
      <c r="CH7" s="39" t="s">
        <v>101</v>
      </c>
      <c r="CI7" s="39" t="s">
        <v>101</v>
      </c>
      <c r="CJ7" s="39" t="s">
        <v>101</v>
      </c>
      <c r="CK7" s="39">
        <v>187.55</v>
      </c>
      <c r="CL7" s="39">
        <v>136.15</v>
      </c>
      <c r="CM7" s="39" t="s">
        <v>101</v>
      </c>
      <c r="CN7" s="39" t="s">
        <v>101</v>
      </c>
      <c r="CO7" s="39" t="s">
        <v>101</v>
      </c>
      <c r="CP7" s="39" t="s">
        <v>101</v>
      </c>
      <c r="CQ7" s="39">
        <v>31.83</v>
      </c>
      <c r="CR7" s="39" t="s">
        <v>101</v>
      </c>
      <c r="CS7" s="39" t="s">
        <v>101</v>
      </c>
      <c r="CT7" s="39" t="s">
        <v>101</v>
      </c>
      <c r="CU7" s="39" t="s">
        <v>101</v>
      </c>
      <c r="CV7" s="39">
        <v>50.94</v>
      </c>
      <c r="CW7" s="39">
        <v>59.64</v>
      </c>
      <c r="CX7" s="39" t="s">
        <v>101</v>
      </c>
      <c r="CY7" s="39" t="s">
        <v>101</v>
      </c>
      <c r="CZ7" s="39" t="s">
        <v>101</v>
      </c>
      <c r="DA7" s="39" t="s">
        <v>101</v>
      </c>
      <c r="DB7" s="39">
        <v>93.95</v>
      </c>
      <c r="DC7" s="39" t="s">
        <v>101</v>
      </c>
      <c r="DD7" s="39" t="s">
        <v>101</v>
      </c>
      <c r="DE7" s="39" t="s">
        <v>101</v>
      </c>
      <c r="DF7" s="39" t="s">
        <v>101</v>
      </c>
      <c r="DG7" s="39">
        <v>82.55</v>
      </c>
      <c r="DH7" s="39">
        <v>95.35</v>
      </c>
      <c r="DI7" s="39" t="s">
        <v>101</v>
      </c>
      <c r="DJ7" s="39" t="s">
        <v>101</v>
      </c>
      <c r="DK7" s="39" t="s">
        <v>101</v>
      </c>
      <c r="DL7" s="39" t="s">
        <v>101</v>
      </c>
      <c r="DM7" s="39">
        <v>3.64</v>
      </c>
      <c r="DN7" s="39" t="s">
        <v>101</v>
      </c>
      <c r="DO7" s="39" t="s">
        <v>101</v>
      </c>
      <c r="DP7" s="39" t="s">
        <v>101</v>
      </c>
      <c r="DQ7" s="39" t="s">
        <v>101</v>
      </c>
      <c r="DR7" s="39">
        <v>15.85</v>
      </c>
      <c r="DS7" s="39">
        <v>38.57</v>
      </c>
      <c r="DT7" s="39" t="s">
        <v>101</v>
      </c>
      <c r="DU7" s="39" t="s">
        <v>101</v>
      </c>
      <c r="DV7" s="39" t="s">
        <v>101</v>
      </c>
      <c r="DW7" s="39" t="s">
        <v>101</v>
      </c>
      <c r="DX7" s="39">
        <v>0</v>
      </c>
      <c r="DY7" s="39" t="s">
        <v>101</v>
      </c>
      <c r="DZ7" s="39" t="s">
        <v>101</v>
      </c>
      <c r="EA7" s="39" t="s">
        <v>101</v>
      </c>
      <c r="EB7" s="39" t="s">
        <v>101</v>
      </c>
      <c r="EC7" s="39">
        <v>0</v>
      </c>
      <c r="ED7" s="39">
        <v>5.9</v>
      </c>
      <c r="EE7" s="39" t="s">
        <v>101</v>
      </c>
      <c r="EF7" s="39" t="s">
        <v>101</v>
      </c>
      <c r="EG7" s="39" t="s">
        <v>101</v>
      </c>
      <c r="EH7" s="39" t="s">
        <v>101</v>
      </c>
      <c r="EI7" s="39">
        <v>0</v>
      </c>
      <c r="EJ7" s="39" t="s">
        <v>101</v>
      </c>
      <c r="EK7" s="39" t="s">
        <v>101</v>
      </c>
      <c r="EL7" s="39" t="s">
        <v>101</v>
      </c>
      <c r="EM7" s="39" t="s">
        <v>101</v>
      </c>
      <c r="EN7" s="39">
        <v>0.15</v>
      </c>
      <c r="EO7" s="39">
        <v>0.22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31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狐塚　賢太</cp:lastModifiedBy>
  <dcterms:created xsi:type="dcterms:W3CDTF">2020-12-04T02:24:57Z</dcterms:created>
  <dcterms:modified xsi:type="dcterms:W3CDTF">2021-02-20T02:06:38Z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2021-01-19T07:34:26Z</vt:filetime>
  </property>
</Properties>
</file>