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05財政担当\R3（2021）\④公営企業\02 公営企業決算統計\19 公営企業に係る経営比較分析表（令和２年度決算）の分析等について\07 県HP公開\4下水（公共）\"/>
    </mc:Choice>
  </mc:AlternateContent>
  <workbookProtection workbookAlgorithmName="SHA-512" workbookHashValue="9UCd5SvoEWnMVAg94zYudYa/F4gm0ydcVjRT4iZXTmng5D2jCjqW+10R5sowTmXkVPlcFjBWoMrn12T3ZnF9eA==" workbookSaltValue="XISZFotu4oYmzrJ1WRAw+Q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AD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<sst xmlns="http://schemas.openxmlformats.org/spreadsheetml/2006/main" count="297" uniqueCount="115">
  <si>
    <t>1④</t>
  </si>
  <si>
    <t>2. 老朽化の状況について</t>
  </si>
  <si>
    <t>経営比較分析表（令和2年度決算）</t>
    <rPh sb="8" eb="10">
      <t>レイワ</t>
    </rPh>
    <rPh sb="11" eb="13">
      <t>ネンド</t>
    </rPh>
    <phoneticPr fontId="1"/>
  </si>
  <si>
    <t>業務名</t>
    <rPh sb="2" eb="3">
      <t>メイ</t>
    </rPh>
    <phoneticPr fontId="1"/>
  </si>
  <si>
    <t>事業名</t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</si>
  <si>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</si>
  <si>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</si>
  <si>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</si>
  <si>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</si>
  <si>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</si>
  <si>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</si>
  <si>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</si>
  <si>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</si>
  <si>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</si>
  <si>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</si>
  <si>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t>⑤経費回収率(％)</t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</si>
  <si>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</si>
  <si>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</si>
  <si>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</si>
  <si>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</si>
  <si>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</si>
  <si>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</si>
  <si>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</si>
  <si>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</si>
  <si>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</si>
  <si>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</si>
  <si>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1. 経営の健全性・効率性</t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</si>
  <si>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</si>
  <si>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</si>
  <si>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</si>
  <si>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</si>
  <si>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</si>
  <si>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1⑧</t>
  </si>
  <si>
    <t>年度</t>
    <rPh sb="0" eb="2">
      <t>ネンド</t>
    </rPh>
    <phoneticPr fontId="1"/>
  </si>
  <si>
    <t>－</t>
  </si>
  <si>
    <t>類似団体平均値（平均値）</t>
  </si>
  <si>
    <t>2①</t>
  </si>
  <si>
    <t>【】</t>
  </si>
  <si>
    <t>令和2年度全国平均</t>
    <rPh sb="0" eb="2">
      <t>レイワ</t>
    </rPh>
    <rPh sb="3" eb="5">
      <t>ネンド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</si>
  <si>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</si>
  <si>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経営の健全性・効率性について</t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</si>
  <si>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1"/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</si>
  <si>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</si>
  <si>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</si>
  <si>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</si>
  <si>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</si>
  <si>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1③</t>
  </si>
  <si>
    <t>1⑥</t>
  </si>
  <si>
    <t>1⑦</t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</si>
  <si>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</si>
  <si>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</si>
  <si>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</si>
  <si>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</si>
  <si>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下水道事業(法適用)</t>
    <rPh sb="3" eb="5">
      <t>ジギョウ</t>
    </rPh>
    <rPh sb="6" eb="7">
      <t>ホウ</t>
    </rPh>
    <rPh sb="7" eb="9">
      <t>テキヨウ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</si>
  <si>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</si>
  <si>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</si>
  <si>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</si>
  <si>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</si>
  <si>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</si>
  <si>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</si>
  <si>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④企業債残高対事業規模比率(％)</t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</si>
  <si>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</si>
  <si>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</si>
  <si>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</si>
  <si>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</si>
  <si>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</si>
  <si>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</si>
  <si>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</si>
  <si>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</si>
  <si>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</si>
  <si>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</si>
  <si>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</si>
  <si>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</si>
  <si>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</si>
  <si>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</si>
  <si>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</si>
  <si>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</si>
  <si>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</si>
  <si>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</si>
  <si>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</si>
  <si>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</si>
  <si>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</si>
  <si>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</si>
  <si>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</si>
  <si>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</si>
  <si>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</si>
  <si>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</si>
  <si>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</si>
  <si>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</si>
  <si>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</si>
  <si>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</si>
  <si>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</si>
  <si>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</si>
  <si>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</si>
  <si>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</si>
  <si>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栃木県　さくら市</t>
  </si>
  <si>
    <t>法適用</t>
  </si>
  <si>
    <t>下水道事業</t>
  </si>
  <si>
    <t>公共下水道</t>
  </si>
  <si>
    <t>Cc2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</si>
  <si>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</si>
  <si>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</si>
  <si>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</si>
  <si>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</si>
  <si>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</si>
  <si>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</si>
  <si>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</si>
  <si>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</si>
  <si>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</si>
  <si>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</si>
  <si>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</si>
  <si>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</si>
  <si>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　現在、法定耐用年数（５０年）を超えた管渠はないが、施設点検や管渠カメラ調査等を実施し、適宜、修繕や清掃を進めている。
　処理場の機械・電気設備等については、長寿命化計画を策定し、計画的に改築・更新を行っている。また、ストックマネジメント計画を策定することにより、施設の維持管理・改築修繕・新規整備を一体的に進めていく予定である。
　①有形固定資産減価償却率は、公営企業会計への移行から間もないことにより、減価償却累計額が少ないため、類似団体平均値を下回る状況である。</t>
  </si>
  <si>
    <t>　今後も、供用開始区域の拡大・普及促進による水洗化率の向上により、使用料の増収を図り、一般会計からの繰入金の抑制に努める。
　今後の汚水処理量の増加見込み・施設の処理能力・残存耐用年数を踏まえ、効率的な維持管理計画及び長寿命化計画を策定し、施設の改築・更新の優先順位を決定するなど、年度間の建設改良費の平準化を図る。
　平成31年4月より公営企業会計への移行に伴い、経営状況の把握が的確に行うことができる状況となった。今後、経営や資産等の状況を的確に把握し、経営基盤の計画的な強化と財政マネジメントの向上を図ると共に、適正な使用料金への見直しを進める。</t>
  </si>
  <si>
    <t>　当該年度は、地方公営企業法の全部適用への移行後の２年目である。そのため、全ての表について、前々年度以前との比較が困難な状況である。
　①経常収支比率は、100％を上回り、類似団体平均値より高い状況である。しかし、使用料で経費全額を回収できておらず、使用料以外の収入（主に一般会計からの繰入金）で補填している状況である。これは、現在も供用開始区域を拡大しており、建設投資が多く行われていることが一因と考えられる。今後、使用料の見直し等を見据えて、一定の財源を確保し、経営の健全化を図る必要がある。
　④企業債残高対事業規模比率は、建設投資の財源として企業債を活用していることから、類似団体平均値を上回る状況である。
　⑤経費回収率は、経済的・効率的に汚水処理施設の運転ができているため、類似団体平均値を上回る状況である。
　⑥汚水処理原価は、経済的・効率的に汚水処理施設の運転ができているため、類似団体平均値を下回る状況である。
　⑦施設利用率は、反応槽の増設により、類似団体平均値を下回る状況である。氏家処理区は、処理区域の拡大と新規接続件数の増加により、流入水量が増加傾向にある。しかし、喜連川処理区の接続率が低いため、今後も水洗化の促進が求められる。
　⑧水洗化率は、処理区域内における分譲等が促進されたことにより、接続件数が大幅に増加したため、類似団体平均値を上回る状況である。</t>
    <rPh sb="310" eb="312">
      <t>ケイヒ</t>
    </rPh>
    <rPh sb="312" eb="314">
      <t>カイシュウ</t>
    </rPh>
    <rPh sb="314" eb="315">
      <t>リツ</t>
    </rPh>
    <rPh sb="351" eb="352">
      <t>ウエ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</si>
</sst>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&quot;H&quot;yy"/>
    <numFmt numFmtId="177" formatCode="&quot;R&quot;dd"/>
    <numFmt numFmtId="178" formatCode="#,##0.00;&quot;△&quot;#,##0.00"/>
    <numFmt numFmtId="179" formatCode="#,##0.00;&quot;△&quot;#,##0.00;&quot;-&quot;"/>
    <numFmt numFmtId="180" formatCode="#,##0;&quot;△&quot;#,##0"/>
    <numFmt numFmtId="181" formatCode="0.00_);[Red]\(0.00\)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NumberFormat="1" applyFill="1" applyBorder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8" fontId="0" fillId="5" borderId="2" xfId="1" applyNumberFormat="1" applyFont="1" applyFill="1" applyBorder="1" applyAlignment="1">
      <alignment vertical="center" shrinkToFit="1"/>
    </xf>
    <xf numFmtId="178" fontId="0" fillId="0" borderId="2" xfId="1" applyNumberFormat="1" applyFont="1" applyBorder="1" applyAlignment="1">
      <alignment vertical="center" shrinkToFit="1"/>
    </xf>
    <xf numFmtId="181" fontId="0" fillId="0" borderId="0" xfId="0" applyNumberFormat="1">
      <alignment vertical="center"/>
    </xf>
    <xf numFmtId="0" fontId="6" fillId="0" borderId="0" xfId="0" applyFont="1">
      <alignment vertical="center"/>
    </xf>
    <xf numFmtId="179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/>
      <protection hidden="1"/>
    </xf>
    <xf numFmtId="0" fontId="3" fillId="0" borderId="2" xfId="0" applyNumberFormat="1" applyFont="1" applyBorder="1" applyAlignment="1" applyProtection="1">
      <alignment horizontal="center" vertical="center" shrinkToFit="1"/>
      <protection hidden="1"/>
    </xf>
    <xf numFmtId="180" fontId="3" fillId="0" borderId="2" xfId="0" applyNumberFormat="1" applyFont="1" applyBorder="1" applyAlignment="1" applyProtection="1">
      <alignment horizontal="center" vertical="center"/>
      <protection hidden="1"/>
    </xf>
    <xf numFmtId="178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quotePrefix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44-43F6-A134-1FE058DB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0.15</c:v>
                </c:pt>
                <c:pt idx="4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44-43F6-A134-1FE058DB7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31.83</c:v>
                </c:pt>
                <c:pt idx="4">
                  <c:v>32.03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5-4966-84D3-54AAD468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50.94</c:v>
                </c:pt>
                <c:pt idx="4">
                  <c:v>50.53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5-4966-84D3-54AAD468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93.95</c:v>
                </c:pt>
                <c:pt idx="4">
                  <c:v>92.88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4-4C46-A0DB-B9789C5C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82.55</c:v>
                </c:pt>
                <c:pt idx="4">
                  <c:v>82.08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4-4C46-A0DB-B9789C5C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125.24</c:v>
                </c:pt>
                <c:pt idx="4">
                  <c:v>125.45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5-4AC1-AFC3-B4E6D4CD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106.57</c:v>
                </c:pt>
                <c:pt idx="4">
                  <c:v>107.21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95-4AC1-AFC3-B4E6D4CD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3.64</c:v>
                </c:pt>
                <c:pt idx="4">
                  <c:v>6.46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3-474B-938D-71BDBCE58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15.85</c:v>
                </c:pt>
                <c:pt idx="4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3-474B-938D-71BDBCE58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B-4BAF-A8D8-70803D6B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BAF-A8D8-70803D6B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1-4F55-9198-D7EAF835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53.44</c:v>
                </c:pt>
                <c:pt idx="4">
                  <c:v>43.71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1-4F55-9198-D7EAF835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30.62</c:v>
                </c:pt>
                <c:pt idx="4">
                  <c:v>41.03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A-4F04-B713-A9CB5873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47.03</c:v>
                </c:pt>
                <c:pt idx="4">
                  <c:v>40.67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8A-4F04-B713-A9CB5873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2243.04</c:v>
                </c:pt>
                <c:pt idx="4">
                  <c:v>2094.9499999999998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B-4663-8093-447E5105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1001.3</c:v>
                </c:pt>
                <c:pt idx="4">
                  <c:v>1050.51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B-4663-8093-447E5105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88.08</c:v>
                </c:pt>
                <c:pt idx="4">
                  <c:v>88.18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D-41A0-A9F7-E5F82FA5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81.88</c:v>
                </c:pt>
                <c:pt idx="4">
                  <c:v>82.65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D-41A0-A9F7-E5F82FA5C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</c:v>
                </c:pt>
                <c:pt idx="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4-4EDA-815E-A3A5E34B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187.55</c:v>
                </c:pt>
                <c:pt idx="4">
                  <c:v>186.3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4-4EDA-815E-A3A5E34B9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24180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167505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7910830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1654155" y="27908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24180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167505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7910830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1654155" y="6562725"/>
          <a:ext cx="34937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241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54152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0406380" y="10677525"/>
          <a:ext cx="44919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264535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【106.67】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7007860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【3.64】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0751185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【67.52】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4494510" y="29622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【705.21】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4494510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【95.57】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5">
      <xdr:nvSpPr>
        <xdr:cNvPr id="29" name="テキスト ボックス 28"/>
        <xdr:cNvSpPr txBox="1"/>
      </xdr:nvSpPr>
      <xdr:spPr>
        <a:xfrm>
          <a:off x="10751185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【59.57】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7007860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【134.52】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264535" y="67341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【98.96】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262755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【36.52】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9271000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【5.72】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4244955" y="10848975"/>
          <a:ext cx="6534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【0.30】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workbookViewId="0"/>
  </sheetViews>
  <sheetFormatPr defaultColWidth="2.625" defaultRowHeight="13.5" x14ac:dyDescent="0.15"/>
  <cols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55" t="s">
        <v>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</row>
    <row r="3" spans="1:78" ht="9.75" customHeight="1" x14ac:dyDescent="0.15">
      <c r="A3" s="2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</row>
    <row r="4" spans="1:78" ht="9.75" customHeight="1" x14ac:dyDescent="0.15">
      <c r="A4" s="2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3" t="str">
        <f>データ!H6</f>
        <v>栃木県　さくら市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4" t="s">
        <v>3</v>
      </c>
      <c r="C7" s="44"/>
      <c r="D7" s="44"/>
      <c r="E7" s="44"/>
      <c r="F7" s="44"/>
      <c r="G7" s="44"/>
      <c r="H7" s="44"/>
      <c r="I7" s="44" t="s">
        <v>12</v>
      </c>
      <c r="J7" s="44"/>
      <c r="K7" s="44"/>
      <c r="L7" s="44"/>
      <c r="M7" s="44"/>
      <c r="N7" s="44"/>
      <c r="O7" s="44"/>
      <c r="P7" s="44" t="s">
        <v>4</v>
      </c>
      <c r="Q7" s="44"/>
      <c r="R7" s="44"/>
      <c r="S7" s="44"/>
      <c r="T7" s="44"/>
      <c r="U7" s="44"/>
      <c r="V7" s="44"/>
      <c r="W7" s="44" t="s">
        <v>14</v>
      </c>
      <c r="X7" s="44"/>
      <c r="Y7" s="44"/>
      <c r="Z7" s="44"/>
      <c r="AA7" s="44"/>
      <c r="AB7" s="44"/>
      <c r="AC7" s="44"/>
      <c r="AD7" s="44" t="s">
        <v>7</v>
      </c>
      <c r="AE7" s="44"/>
      <c r="AF7" s="44"/>
      <c r="AG7" s="44"/>
      <c r="AH7" s="44"/>
      <c r="AI7" s="44"/>
      <c r="AJ7" s="44"/>
      <c r="AK7" s="3"/>
      <c r="AL7" s="44" t="s">
        <v>16</v>
      </c>
      <c r="AM7" s="44"/>
      <c r="AN7" s="44"/>
      <c r="AO7" s="44"/>
      <c r="AP7" s="44"/>
      <c r="AQ7" s="44"/>
      <c r="AR7" s="44"/>
      <c r="AS7" s="44"/>
      <c r="AT7" s="44" t="s">
        <v>8</v>
      </c>
      <c r="AU7" s="44"/>
      <c r="AV7" s="44"/>
      <c r="AW7" s="44"/>
      <c r="AX7" s="44"/>
      <c r="AY7" s="44"/>
      <c r="AZ7" s="44"/>
      <c r="BA7" s="44"/>
      <c r="BB7" s="44" t="s">
        <v>17</v>
      </c>
      <c r="BC7" s="44"/>
      <c r="BD7" s="44"/>
      <c r="BE7" s="44"/>
      <c r="BF7" s="44"/>
      <c r="BG7" s="44"/>
      <c r="BH7" s="44"/>
      <c r="BI7" s="44"/>
      <c r="BJ7" s="3"/>
      <c r="BK7" s="3"/>
      <c r="BL7" s="15" t="s">
        <v>18</v>
      </c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23"/>
    </row>
    <row r="8" spans="1:78" ht="18.75" customHeight="1" x14ac:dyDescent="0.15">
      <c r="A8" s="2"/>
      <c r="B8" s="45" t="str">
        <f>データ!I6</f>
        <v>法適用</v>
      </c>
      <c r="C8" s="45"/>
      <c r="D8" s="45"/>
      <c r="E8" s="45"/>
      <c r="F8" s="45"/>
      <c r="G8" s="45"/>
      <c r="H8" s="45"/>
      <c r="I8" s="45" t="str">
        <f>データ!J6</f>
        <v>下水道事業</v>
      </c>
      <c r="J8" s="45"/>
      <c r="K8" s="45"/>
      <c r="L8" s="45"/>
      <c r="M8" s="45"/>
      <c r="N8" s="45"/>
      <c r="O8" s="45"/>
      <c r="P8" s="45" t="str">
        <f>データ!K6</f>
        <v>公共下水道</v>
      </c>
      <c r="Q8" s="45"/>
      <c r="R8" s="45"/>
      <c r="S8" s="45"/>
      <c r="T8" s="45"/>
      <c r="U8" s="45"/>
      <c r="V8" s="45"/>
      <c r="W8" s="45" t="str">
        <f>データ!L6</f>
        <v>Cc2</v>
      </c>
      <c r="X8" s="45"/>
      <c r="Y8" s="45"/>
      <c r="Z8" s="45"/>
      <c r="AA8" s="45"/>
      <c r="AB8" s="45"/>
      <c r="AC8" s="45"/>
      <c r="AD8" s="46" t="str">
        <f>データ!$M$6</f>
        <v>非設置</v>
      </c>
      <c r="AE8" s="46"/>
      <c r="AF8" s="46"/>
      <c r="AG8" s="46"/>
      <c r="AH8" s="46"/>
      <c r="AI8" s="46"/>
      <c r="AJ8" s="46"/>
      <c r="AK8" s="3"/>
      <c r="AL8" s="47">
        <f>データ!S6</f>
        <v>44329</v>
      </c>
      <c r="AM8" s="47"/>
      <c r="AN8" s="47"/>
      <c r="AO8" s="47"/>
      <c r="AP8" s="47"/>
      <c r="AQ8" s="47"/>
      <c r="AR8" s="47"/>
      <c r="AS8" s="47"/>
      <c r="AT8" s="48">
        <f>データ!T6</f>
        <v>125.63</v>
      </c>
      <c r="AU8" s="48"/>
      <c r="AV8" s="48"/>
      <c r="AW8" s="48"/>
      <c r="AX8" s="48"/>
      <c r="AY8" s="48"/>
      <c r="AZ8" s="48"/>
      <c r="BA8" s="48"/>
      <c r="BB8" s="48">
        <f>データ!U6</f>
        <v>352.85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13</v>
      </c>
      <c r="BM8" s="50"/>
      <c r="BN8" s="17" t="s">
        <v>20</v>
      </c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4"/>
    </row>
    <row r="9" spans="1:78" ht="18.75" customHeight="1" x14ac:dyDescent="0.15">
      <c r="A9" s="2"/>
      <c r="B9" s="44" t="s">
        <v>21</v>
      </c>
      <c r="C9" s="44"/>
      <c r="D9" s="44"/>
      <c r="E9" s="44"/>
      <c r="F9" s="44"/>
      <c r="G9" s="44"/>
      <c r="H9" s="44"/>
      <c r="I9" s="44" t="s">
        <v>23</v>
      </c>
      <c r="J9" s="44"/>
      <c r="K9" s="44"/>
      <c r="L9" s="44"/>
      <c r="M9" s="44"/>
      <c r="N9" s="44"/>
      <c r="O9" s="44"/>
      <c r="P9" s="44" t="s">
        <v>24</v>
      </c>
      <c r="Q9" s="44"/>
      <c r="R9" s="44"/>
      <c r="S9" s="44"/>
      <c r="T9" s="44"/>
      <c r="U9" s="44"/>
      <c r="V9" s="44"/>
      <c r="W9" s="44" t="s">
        <v>27</v>
      </c>
      <c r="X9" s="44"/>
      <c r="Y9" s="44"/>
      <c r="Z9" s="44"/>
      <c r="AA9" s="44"/>
      <c r="AB9" s="44"/>
      <c r="AC9" s="44"/>
      <c r="AD9" s="44" t="s">
        <v>22</v>
      </c>
      <c r="AE9" s="44"/>
      <c r="AF9" s="44"/>
      <c r="AG9" s="44"/>
      <c r="AH9" s="44"/>
      <c r="AI9" s="44"/>
      <c r="AJ9" s="44"/>
      <c r="AK9" s="3"/>
      <c r="AL9" s="44" t="s">
        <v>29</v>
      </c>
      <c r="AM9" s="44"/>
      <c r="AN9" s="44"/>
      <c r="AO9" s="44"/>
      <c r="AP9" s="44"/>
      <c r="AQ9" s="44"/>
      <c r="AR9" s="44"/>
      <c r="AS9" s="44"/>
      <c r="AT9" s="44" t="s">
        <v>30</v>
      </c>
      <c r="AU9" s="44"/>
      <c r="AV9" s="44"/>
      <c r="AW9" s="44"/>
      <c r="AX9" s="44"/>
      <c r="AY9" s="44"/>
      <c r="AZ9" s="44"/>
      <c r="BA9" s="44"/>
      <c r="BB9" s="44" t="s">
        <v>31</v>
      </c>
      <c r="BC9" s="44"/>
      <c r="BD9" s="44"/>
      <c r="BE9" s="44"/>
      <c r="BF9" s="44"/>
      <c r="BG9" s="44"/>
      <c r="BH9" s="44"/>
      <c r="BI9" s="44"/>
      <c r="BJ9" s="3"/>
      <c r="BK9" s="3"/>
      <c r="BL9" s="51" t="s">
        <v>34</v>
      </c>
      <c r="BM9" s="52"/>
      <c r="BN9" s="18" t="s">
        <v>35</v>
      </c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5"/>
    </row>
    <row r="10" spans="1:78" ht="18.75" customHeight="1" x14ac:dyDescent="0.15">
      <c r="A10" s="2"/>
      <c r="B10" s="48" t="str">
        <f>データ!N6</f>
        <v>-</v>
      </c>
      <c r="C10" s="48"/>
      <c r="D10" s="48"/>
      <c r="E10" s="48"/>
      <c r="F10" s="48"/>
      <c r="G10" s="48"/>
      <c r="H10" s="48"/>
      <c r="I10" s="48">
        <f>データ!O6</f>
        <v>61.24</v>
      </c>
      <c r="J10" s="48"/>
      <c r="K10" s="48"/>
      <c r="L10" s="48"/>
      <c r="M10" s="48"/>
      <c r="N10" s="48"/>
      <c r="O10" s="48"/>
      <c r="P10" s="48">
        <f>データ!P6</f>
        <v>36.130000000000003</v>
      </c>
      <c r="Q10" s="48"/>
      <c r="R10" s="48"/>
      <c r="S10" s="48"/>
      <c r="T10" s="48"/>
      <c r="U10" s="48"/>
      <c r="V10" s="48"/>
      <c r="W10" s="48">
        <f>データ!Q6</f>
        <v>88.87</v>
      </c>
      <c r="X10" s="48"/>
      <c r="Y10" s="48"/>
      <c r="Z10" s="48"/>
      <c r="AA10" s="48"/>
      <c r="AB10" s="48"/>
      <c r="AC10" s="48"/>
      <c r="AD10" s="47">
        <f>データ!R6</f>
        <v>2530</v>
      </c>
      <c r="AE10" s="47"/>
      <c r="AF10" s="47"/>
      <c r="AG10" s="47"/>
      <c r="AH10" s="47"/>
      <c r="AI10" s="47"/>
      <c r="AJ10" s="47"/>
      <c r="AK10" s="2"/>
      <c r="AL10" s="47">
        <f>データ!V6</f>
        <v>15963</v>
      </c>
      <c r="AM10" s="47"/>
      <c r="AN10" s="47"/>
      <c r="AO10" s="47"/>
      <c r="AP10" s="47"/>
      <c r="AQ10" s="47"/>
      <c r="AR10" s="47"/>
      <c r="AS10" s="47"/>
      <c r="AT10" s="48">
        <f>データ!W6</f>
        <v>5.09</v>
      </c>
      <c r="AU10" s="48"/>
      <c r="AV10" s="48"/>
      <c r="AW10" s="48"/>
      <c r="AX10" s="48"/>
      <c r="AY10" s="48"/>
      <c r="AZ10" s="48"/>
      <c r="BA10" s="48"/>
      <c r="BB10" s="48">
        <f>データ!X6</f>
        <v>3136.15</v>
      </c>
      <c r="BC10" s="48"/>
      <c r="BD10" s="48"/>
      <c r="BE10" s="48"/>
      <c r="BF10" s="48"/>
      <c r="BG10" s="48"/>
      <c r="BH10" s="48"/>
      <c r="BI10" s="48"/>
      <c r="BJ10" s="2"/>
      <c r="BK10" s="2"/>
      <c r="BL10" s="53" t="s">
        <v>37</v>
      </c>
      <c r="BM10" s="54"/>
      <c r="BN10" s="19" t="s">
        <v>38</v>
      </c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39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40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 x14ac:dyDescent="0.15">
      <c r="A16" s="2"/>
      <c r="B16" s="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13"/>
      <c r="BK16" s="2"/>
      <c r="BL16" s="70" t="s">
        <v>114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 x14ac:dyDescent="0.15">
      <c r="A17" s="2"/>
      <c r="B17" s="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13"/>
      <c r="BK17" s="2"/>
      <c r="BL17" s="73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 x14ac:dyDescent="0.15">
      <c r="A18" s="2"/>
      <c r="B18" s="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13"/>
      <c r="BK18" s="2"/>
      <c r="BL18" s="73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 x14ac:dyDescent="0.15">
      <c r="A19" s="2"/>
      <c r="B19" s="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13"/>
      <c r="BK19" s="2"/>
      <c r="BL19" s="73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 x14ac:dyDescent="0.15">
      <c r="A20" s="2"/>
      <c r="B20" s="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13"/>
      <c r="BK20" s="2"/>
      <c r="BL20" s="73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 x14ac:dyDescent="0.15">
      <c r="A21" s="2"/>
      <c r="B21" s="4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13"/>
      <c r="BK21" s="2"/>
      <c r="BL21" s="73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 x14ac:dyDescent="0.15">
      <c r="A22" s="2"/>
      <c r="B22" s="4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13"/>
      <c r="BK22" s="2"/>
      <c r="BL22" s="73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 x14ac:dyDescent="0.15">
      <c r="A23" s="2"/>
      <c r="B23" s="4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13"/>
      <c r="BK23" s="2"/>
      <c r="BL23" s="73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 x14ac:dyDescent="0.15">
      <c r="A24" s="2"/>
      <c r="B24" s="4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13"/>
      <c r="BK24" s="2"/>
      <c r="BL24" s="73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 x14ac:dyDescent="0.15">
      <c r="A25" s="2"/>
      <c r="B25" s="4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13"/>
      <c r="BK25" s="2"/>
      <c r="BL25" s="73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 x14ac:dyDescent="0.15">
      <c r="A26" s="2"/>
      <c r="B26" s="4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13"/>
      <c r="BK26" s="2"/>
      <c r="BL26" s="73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 x14ac:dyDescent="0.15">
      <c r="A27" s="2"/>
      <c r="B27" s="4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13"/>
      <c r="BK27" s="2"/>
      <c r="BL27" s="73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 x14ac:dyDescent="0.15">
      <c r="A28" s="2"/>
      <c r="B28" s="4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13"/>
      <c r="BK28" s="2"/>
      <c r="BL28" s="73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 x14ac:dyDescent="0.15">
      <c r="A29" s="2"/>
      <c r="B29" s="4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13"/>
      <c r="BK29" s="2"/>
      <c r="BL29" s="73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 x14ac:dyDescent="0.15">
      <c r="A30" s="2"/>
      <c r="B30" s="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13"/>
      <c r="BK30" s="2"/>
      <c r="BL30" s="73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 x14ac:dyDescent="0.15">
      <c r="A31" s="2"/>
      <c r="B31" s="4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13"/>
      <c r="BK31" s="2"/>
      <c r="BL31" s="73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 x14ac:dyDescent="0.15">
      <c r="A32" s="2"/>
      <c r="B32" s="4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13"/>
      <c r="BK32" s="2"/>
      <c r="BL32" s="73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 x14ac:dyDescent="0.15">
      <c r="A33" s="2"/>
      <c r="B33" s="4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13"/>
      <c r="BK33" s="2"/>
      <c r="BL33" s="73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 x14ac:dyDescent="0.15">
      <c r="A34" s="2"/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12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12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12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3"/>
      <c r="BK34" s="2"/>
      <c r="BL34" s="73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 x14ac:dyDescent="0.15">
      <c r="A35" s="2"/>
      <c r="B35" s="4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12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12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12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3"/>
      <c r="BK35" s="2"/>
      <c r="BL35" s="73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 x14ac:dyDescent="0.15">
      <c r="A36" s="2"/>
      <c r="B36" s="4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13"/>
      <c r="BK36" s="2"/>
      <c r="BL36" s="73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 x14ac:dyDescent="0.15">
      <c r="A37" s="2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13"/>
      <c r="BK37" s="2"/>
      <c r="BL37" s="73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 x14ac:dyDescent="0.15">
      <c r="A38" s="2"/>
      <c r="B38" s="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13"/>
      <c r="BK38" s="2"/>
      <c r="BL38" s="73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 x14ac:dyDescent="0.15">
      <c r="A39" s="2"/>
      <c r="B39" s="4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13"/>
      <c r="BK39" s="2"/>
      <c r="BL39" s="73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 x14ac:dyDescent="0.15">
      <c r="A40" s="2"/>
      <c r="B40" s="4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13"/>
      <c r="BK40" s="2"/>
      <c r="BL40" s="73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 x14ac:dyDescent="0.15">
      <c r="A41" s="2"/>
      <c r="B41" s="4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13"/>
      <c r="BK41" s="2"/>
      <c r="BL41" s="73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 x14ac:dyDescent="0.15">
      <c r="A42" s="2"/>
      <c r="B42" s="4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13"/>
      <c r="BK42" s="2"/>
      <c r="BL42" s="73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 x14ac:dyDescent="0.15">
      <c r="A43" s="2"/>
      <c r="B43" s="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13"/>
      <c r="BK43" s="2"/>
      <c r="BL43" s="73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 x14ac:dyDescent="0.15">
      <c r="A44" s="2"/>
      <c r="B44" s="4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13"/>
      <c r="BK44" s="2"/>
      <c r="BL44" s="74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6"/>
    </row>
    <row r="45" spans="1:78" ht="13.5" customHeight="1" x14ac:dyDescent="0.15">
      <c r="A45" s="2"/>
      <c r="B45" s="4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13"/>
      <c r="BK45" s="2"/>
      <c r="BL45" s="64" t="s">
        <v>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 x14ac:dyDescent="0.15">
      <c r="A46" s="2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13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 x14ac:dyDescent="0.15">
      <c r="A47" s="2"/>
      <c r="B47" s="4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13"/>
      <c r="BK47" s="2"/>
      <c r="BL47" s="70" t="s">
        <v>112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15">
      <c r="A48" s="2"/>
      <c r="B48" s="4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13"/>
      <c r="BK48" s="2"/>
      <c r="BL48" s="73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15">
      <c r="A49" s="2"/>
      <c r="B49" s="4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13"/>
      <c r="BK49" s="2"/>
      <c r="BL49" s="73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15">
      <c r="A50" s="2"/>
      <c r="B50" s="4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13"/>
      <c r="BK50" s="2"/>
      <c r="BL50" s="73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15">
      <c r="A51" s="2"/>
      <c r="B51" s="4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13"/>
      <c r="BK51" s="2"/>
      <c r="BL51" s="73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15">
      <c r="A52" s="2"/>
      <c r="B52" s="4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13"/>
      <c r="BK52" s="2"/>
      <c r="BL52" s="73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15">
      <c r="A53" s="2"/>
      <c r="B53" s="4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13"/>
      <c r="BK53" s="2"/>
      <c r="BL53" s="73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15">
      <c r="A54" s="2"/>
      <c r="B54" s="4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13"/>
      <c r="BK54" s="2"/>
      <c r="BL54" s="73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15">
      <c r="A55" s="2"/>
      <c r="B55" s="4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13"/>
      <c r="BK55" s="2"/>
      <c r="BL55" s="73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15">
      <c r="A56" s="2"/>
      <c r="B56" s="4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2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12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3"/>
      <c r="BK56" s="2"/>
      <c r="BL56" s="73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15">
      <c r="A57" s="2"/>
      <c r="B57" s="4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12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12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12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3"/>
      <c r="BK57" s="2"/>
      <c r="BL57" s="73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15">
      <c r="A58" s="2"/>
      <c r="B58" s="4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2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12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12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13"/>
      <c r="BK58" s="2"/>
      <c r="BL58" s="73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15">
      <c r="A59" s="2"/>
      <c r="B59" s="5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4"/>
      <c r="BK59" s="2"/>
      <c r="BL59" s="73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15">
      <c r="A60" s="2"/>
      <c r="B60" s="61" t="s">
        <v>9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3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3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15">
      <c r="A62" s="2"/>
      <c r="B62" s="4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13"/>
      <c r="BK62" s="2"/>
      <c r="BL62" s="73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15">
      <c r="A63" s="2"/>
      <c r="B63" s="4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13"/>
      <c r="BK63" s="2"/>
      <c r="BL63" s="74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6"/>
    </row>
    <row r="64" spans="1:78" ht="13.5" customHeight="1" x14ac:dyDescent="0.15">
      <c r="A64" s="2"/>
      <c r="B64" s="4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13"/>
      <c r="BK64" s="2"/>
      <c r="BL64" s="64" t="s">
        <v>10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 x14ac:dyDescent="0.15">
      <c r="A65" s="2"/>
      <c r="B65" s="4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13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 x14ac:dyDescent="0.15">
      <c r="A66" s="2"/>
      <c r="B66" s="4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13"/>
      <c r="BK66" s="2"/>
      <c r="BL66" s="70" t="s">
        <v>113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15">
      <c r="A67" s="2"/>
      <c r="B67" s="4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13"/>
      <c r="BK67" s="2"/>
      <c r="BL67" s="73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15">
      <c r="A68" s="2"/>
      <c r="B68" s="4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13"/>
      <c r="BK68" s="2"/>
      <c r="BL68" s="73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15">
      <c r="A69" s="2"/>
      <c r="B69" s="4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13"/>
      <c r="BK69" s="2"/>
      <c r="BL69" s="73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15">
      <c r="A70" s="2"/>
      <c r="B70" s="4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13"/>
      <c r="BK70" s="2"/>
      <c r="BL70" s="73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15">
      <c r="A71" s="2"/>
      <c r="B71" s="4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13"/>
      <c r="BK71" s="2"/>
      <c r="BL71" s="73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15">
      <c r="A72" s="2"/>
      <c r="B72" s="4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13"/>
      <c r="BK72" s="2"/>
      <c r="BL72" s="73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15">
      <c r="A73" s="2"/>
      <c r="B73" s="4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13"/>
      <c r="BK73" s="2"/>
      <c r="BL73" s="73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15">
      <c r="A74" s="2"/>
      <c r="B74" s="4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13"/>
      <c r="BK74" s="2"/>
      <c r="BL74" s="73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15">
      <c r="A75" s="2"/>
      <c r="B75" s="4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13"/>
      <c r="BK75" s="2"/>
      <c r="BL75" s="73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15">
      <c r="A76" s="2"/>
      <c r="B76" s="4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13"/>
      <c r="BK76" s="2"/>
      <c r="BL76" s="73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15">
      <c r="A77" s="2"/>
      <c r="B77" s="4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13"/>
      <c r="BK77" s="2"/>
      <c r="BL77" s="73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15">
      <c r="A78" s="2"/>
      <c r="B78" s="4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13"/>
      <c r="BK78" s="2"/>
      <c r="BL78" s="73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15">
      <c r="A79" s="2"/>
      <c r="B79" s="4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12"/>
      <c r="V79" s="12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12"/>
      <c r="AP79" s="12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7"/>
      <c r="BJ79" s="13"/>
      <c r="BK79" s="2"/>
      <c r="BL79" s="73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15">
      <c r="A80" s="2"/>
      <c r="B80" s="4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12"/>
      <c r="V80" s="12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12"/>
      <c r="AP80" s="12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7"/>
      <c r="BJ80" s="13"/>
      <c r="BK80" s="2"/>
      <c r="BL80" s="73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7"/>
      <c r="AP81" s="7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7"/>
      <c r="BJ81" s="13"/>
      <c r="BK81" s="2"/>
      <c r="BL81" s="73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15">
      <c r="A82" s="2"/>
      <c r="B82" s="5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4"/>
      <c r="BK82" s="2"/>
      <c r="BL82" s="74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6"/>
    </row>
    <row r="83" spans="1:78" x14ac:dyDescent="0.15">
      <c r="C83" s="2" t="s">
        <v>41</v>
      </c>
    </row>
    <row r="84" spans="1:78" hidden="1" x14ac:dyDescent="0.15">
      <c r="B84" s="6" t="s">
        <v>42</v>
      </c>
      <c r="C84" s="6"/>
      <c r="D84" s="6"/>
      <c r="E84" s="6" t="s">
        <v>43</v>
      </c>
      <c r="F84" s="6" t="s">
        <v>45</v>
      </c>
      <c r="G84" s="6" t="s">
        <v>46</v>
      </c>
      <c r="H84" s="6" t="s">
        <v>0</v>
      </c>
      <c r="I84" s="6" t="s">
        <v>11</v>
      </c>
      <c r="J84" s="6" t="s">
        <v>47</v>
      </c>
      <c r="K84" s="6" t="s">
        <v>48</v>
      </c>
      <c r="L84" s="6" t="s">
        <v>32</v>
      </c>
      <c r="M84" s="6" t="s">
        <v>36</v>
      </c>
      <c r="N84" s="6" t="s">
        <v>49</v>
      </c>
      <c r="O84" s="6" t="s">
        <v>51</v>
      </c>
    </row>
    <row r="85" spans="1:78" hidden="1" x14ac:dyDescent="0.15">
      <c r="B85" s="6"/>
      <c r="C85" s="6"/>
      <c r="D85" s="6"/>
      <c r="E85" s="6" t="str">
        <f>データ!AI6</f>
        <v>【106.67】</v>
      </c>
      <c r="F85" s="6" t="str">
        <f>データ!AT6</f>
        <v>【3.64】</v>
      </c>
      <c r="G85" s="6" t="str">
        <f>データ!BE6</f>
        <v>【67.52】</v>
      </c>
      <c r="H85" s="6" t="str">
        <f>データ!BP6</f>
        <v>【705.21】</v>
      </c>
      <c r="I85" s="6" t="str">
        <f>データ!CA6</f>
        <v>【98.96】</v>
      </c>
      <c r="J85" s="6" t="str">
        <f>データ!CL6</f>
        <v>【134.52】</v>
      </c>
      <c r="K85" s="6" t="str">
        <f>データ!CW6</f>
        <v>【59.57】</v>
      </c>
      <c r="L85" s="6" t="str">
        <f>データ!DH6</f>
        <v>【95.57】</v>
      </c>
      <c r="M85" s="6" t="str">
        <f>データ!DS6</f>
        <v>【36.52】</v>
      </c>
      <c r="N85" s="6" t="str">
        <f>データ!ED6</f>
        <v>【5.72】</v>
      </c>
      <c r="O85" s="6" t="str">
        <f>データ!EO6</f>
        <v>【0.30】</v>
      </c>
    </row>
  </sheetData>
  <sheetProtection algorithmName="SHA-512" hashValue="RCG90Zu+zyHyXFzhubcIg/+e71xrbFG2YCcFAExP+mZCnHZL5yAqHnoTjlu/c4xUatT7lcWrXSJJLJxCnktBjQ==" saltValue="rmpxxH8Mz7Pqj3o+kKQO3Q==" spinCount="100000" sheet="1" objects="1" scenarios="1" formatCells="0" formatColumns="0" formatRows="0"/>
  <mergeCells count="46">
    <mergeCell ref="BL64:BZ65"/>
    <mergeCell ref="BL16:BZ44"/>
    <mergeCell ref="BL47:BZ63"/>
    <mergeCell ref="BL66:BZ82"/>
    <mergeCell ref="BL11:BZ13"/>
    <mergeCell ref="B14:BJ15"/>
    <mergeCell ref="BL14:BZ15"/>
    <mergeCell ref="BL45:BZ46"/>
    <mergeCell ref="B60:BJ61"/>
    <mergeCell ref="AL10:AS10"/>
    <mergeCell ref="AT10:BA10"/>
    <mergeCell ref="BB10:BI10"/>
    <mergeCell ref="BL10:BM10"/>
    <mergeCell ref="B2:BZ4"/>
    <mergeCell ref="B10:H10"/>
    <mergeCell ref="I10:O10"/>
    <mergeCell ref="P10:V10"/>
    <mergeCell ref="W10:AC10"/>
    <mergeCell ref="AD10:AJ10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AD7:AJ7"/>
    <mergeCell ref="AL7:AS7"/>
    <mergeCell ref="AT7:BA7"/>
    <mergeCell ref="BB7:BI7"/>
    <mergeCell ref="B8:H8"/>
    <mergeCell ref="I8:O8"/>
    <mergeCell ref="P8:V8"/>
    <mergeCell ref="W8:AC8"/>
    <mergeCell ref="AD8:AJ8"/>
    <mergeCell ref="AL8:AS8"/>
    <mergeCell ref="AT8:BA8"/>
    <mergeCell ref="BB8:BI8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53</v>
      </c>
      <c r="Y1" s="41">
        <v>1</v>
      </c>
      <c r="Z1" s="41">
        <v>1</v>
      </c>
      <c r="AA1" s="41">
        <v>1</v>
      </c>
      <c r="AB1" s="41">
        <v>1</v>
      </c>
      <c r="AC1" s="41">
        <v>1</v>
      </c>
      <c r="AD1" s="41">
        <v>1</v>
      </c>
      <c r="AE1" s="41">
        <v>1</v>
      </c>
      <c r="AF1" s="41">
        <v>1</v>
      </c>
      <c r="AG1" s="41">
        <v>1</v>
      </c>
      <c r="AH1" s="41">
        <v>1</v>
      </c>
      <c r="AI1" s="41"/>
      <c r="AJ1" s="41">
        <v>1</v>
      </c>
      <c r="AK1" s="41">
        <v>1</v>
      </c>
      <c r="AL1" s="41">
        <v>1</v>
      </c>
      <c r="AM1" s="41">
        <v>1</v>
      </c>
      <c r="AN1" s="41">
        <v>1</v>
      </c>
      <c r="AO1" s="41">
        <v>1</v>
      </c>
      <c r="AP1" s="41">
        <v>1</v>
      </c>
      <c r="AQ1" s="41">
        <v>1</v>
      </c>
      <c r="AR1" s="41">
        <v>1</v>
      </c>
      <c r="AS1" s="41">
        <v>1</v>
      </c>
      <c r="AT1" s="41"/>
      <c r="AU1" s="41">
        <v>1</v>
      </c>
      <c r="AV1" s="41">
        <v>1</v>
      </c>
      <c r="AW1" s="41">
        <v>1</v>
      </c>
      <c r="AX1" s="41">
        <v>1</v>
      </c>
      <c r="AY1" s="41">
        <v>1</v>
      </c>
      <c r="AZ1" s="41">
        <v>1</v>
      </c>
      <c r="BA1" s="41">
        <v>1</v>
      </c>
      <c r="BB1" s="41">
        <v>1</v>
      </c>
      <c r="BC1" s="41">
        <v>1</v>
      </c>
      <c r="BD1" s="41">
        <v>1</v>
      </c>
      <c r="BE1" s="41"/>
      <c r="BF1" s="41">
        <v>1</v>
      </c>
      <c r="BG1" s="41">
        <v>1</v>
      </c>
      <c r="BH1" s="41">
        <v>1</v>
      </c>
      <c r="BI1" s="41">
        <v>1</v>
      </c>
      <c r="BJ1" s="41">
        <v>1</v>
      </c>
      <c r="BK1" s="41">
        <v>1</v>
      </c>
      <c r="BL1" s="41">
        <v>1</v>
      </c>
      <c r="BM1" s="41">
        <v>1</v>
      </c>
      <c r="BN1" s="41">
        <v>1</v>
      </c>
      <c r="BO1" s="41">
        <v>1</v>
      </c>
      <c r="BP1" s="41"/>
      <c r="BQ1" s="41">
        <v>1</v>
      </c>
      <c r="BR1" s="41">
        <v>1</v>
      </c>
      <c r="BS1" s="41">
        <v>1</v>
      </c>
      <c r="BT1" s="41">
        <v>1</v>
      </c>
      <c r="BU1" s="41">
        <v>1</v>
      </c>
      <c r="BV1" s="41">
        <v>1</v>
      </c>
      <c r="BW1" s="41">
        <v>1</v>
      </c>
      <c r="BX1" s="41">
        <v>1</v>
      </c>
      <c r="BY1" s="41">
        <v>1</v>
      </c>
      <c r="BZ1" s="41">
        <v>1</v>
      </c>
      <c r="CA1" s="41"/>
      <c r="CB1" s="41">
        <v>1</v>
      </c>
      <c r="CC1" s="41">
        <v>1</v>
      </c>
      <c r="CD1" s="41">
        <v>1</v>
      </c>
      <c r="CE1" s="41">
        <v>1</v>
      </c>
      <c r="CF1" s="41">
        <v>1</v>
      </c>
      <c r="CG1" s="41">
        <v>1</v>
      </c>
      <c r="CH1" s="41">
        <v>1</v>
      </c>
      <c r="CI1" s="41">
        <v>1</v>
      </c>
      <c r="CJ1" s="41">
        <v>1</v>
      </c>
      <c r="CK1" s="41">
        <v>1</v>
      </c>
      <c r="CL1" s="41"/>
      <c r="CM1" s="41">
        <v>1</v>
      </c>
      <c r="CN1" s="41">
        <v>1</v>
      </c>
      <c r="CO1" s="41">
        <v>1</v>
      </c>
      <c r="CP1" s="41">
        <v>1</v>
      </c>
      <c r="CQ1" s="41">
        <v>1</v>
      </c>
      <c r="CR1" s="41">
        <v>1</v>
      </c>
      <c r="CS1" s="41">
        <v>1</v>
      </c>
      <c r="CT1" s="41">
        <v>1</v>
      </c>
      <c r="CU1" s="41">
        <v>1</v>
      </c>
      <c r="CV1" s="41">
        <v>1</v>
      </c>
      <c r="CW1" s="41"/>
      <c r="CX1" s="41">
        <v>1</v>
      </c>
      <c r="CY1" s="41">
        <v>1</v>
      </c>
      <c r="CZ1" s="41">
        <v>1</v>
      </c>
      <c r="DA1" s="41">
        <v>1</v>
      </c>
      <c r="DB1" s="41">
        <v>1</v>
      </c>
      <c r="DC1" s="41">
        <v>1</v>
      </c>
      <c r="DD1" s="41">
        <v>1</v>
      </c>
      <c r="DE1" s="41">
        <v>1</v>
      </c>
      <c r="DF1" s="41">
        <v>1</v>
      </c>
      <c r="DG1" s="41">
        <v>1</v>
      </c>
      <c r="DH1" s="41"/>
      <c r="DI1" s="41">
        <v>1</v>
      </c>
      <c r="DJ1" s="41">
        <v>1</v>
      </c>
      <c r="DK1" s="41">
        <v>1</v>
      </c>
      <c r="DL1" s="41">
        <v>1</v>
      </c>
      <c r="DM1" s="41">
        <v>1</v>
      </c>
      <c r="DN1" s="41">
        <v>1</v>
      </c>
      <c r="DO1" s="41">
        <v>1</v>
      </c>
      <c r="DP1" s="41">
        <v>1</v>
      </c>
      <c r="DQ1" s="41">
        <v>1</v>
      </c>
      <c r="DR1" s="41">
        <v>1</v>
      </c>
      <c r="DS1" s="41"/>
      <c r="DT1" s="41">
        <v>1</v>
      </c>
      <c r="DU1" s="41">
        <v>1</v>
      </c>
      <c r="DV1" s="41">
        <v>1</v>
      </c>
      <c r="DW1" s="41">
        <v>1</v>
      </c>
      <c r="DX1" s="41">
        <v>1</v>
      </c>
      <c r="DY1" s="41">
        <v>1</v>
      </c>
      <c r="DZ1" s="41">
        <v>1</v>
      </c>
      <c r="EA1" s="41">
        <v>1</v>
      </c>
      <c r="EB1" s="41">
        <v>1</v>
      </c>
      <c r="EC1" s="41">
        <v>1</v>
      </c>
      <c r="ED1" s="41"/>
      <c r="EE1" s="41">
        <v>1</v>
      </c>
      <c r="EF1" s="41">
        <v>1</v>
      </c>
      <c r="EG1" s="41">
        <v>1</v>
      </c>
      <c r="EH1" s="41">
        <v>1</v>
      </c>
      <c r="EI1" s="41">
        <v>1</v>
      </c>
      <c r="EJ1" s="41">
        <v>1</v>
      </c>
      <c r="EK1" s="41">
        <v>1</v>
      </c>
      <c r="EL1" s="41">
        <v>1</v>
      </c>
      <c r="EM1" s="41">
        <v>1</v>
      </c>
      <c r="EN1" s="41">
        <v>1</v>
      </c>
      <c r="EO1" s="41"/>
    </row>
    <row r="2" spans="1:148" x14ac:dyDescent="0.15">
      <c r="A2" s="28" t="s">
        <v>54</v>
      </c>
      <c r="B2" s="28">
        <f t="shared" ref="B2:EO2" si="0">COLUMN()-1</f>
        <v>1</v>
      </c>
      <c r="C2" s="28">
        <f t="shared" si="0"/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si="0"/>
        <v>125</v>
      </c>
      <c r="DW2" s="28">
        <f t="shared" si="0"/>
        <v>126</v>
      </c>
      <c r="DX2" s="28">
        <f t="shared" si="0"/>
        <v>127</v>
      </c>
      <c r="DY2" s="28">
        <f t="shared" si="0"/>
        <v>128</v>
      </c>
      <c r="DZ2" s="28">
        <f t="shared" si="0"/>
        <v>129</v>
      </c>
      <c r="EA2" s="28">
        <f t="shared" si="0"/>
        <v>130</v>
      </c>
      <c r="EB2" s="28">
        <f t="shared" si="0"/>
        <v>131</v>
      </c>
      <c r="EC2" s="28">
        <f t="shared" si="0"/>
        <v>132</v>
      </c>
      <c r="ED2" s="28">
        <f t="shared" si="0"/>
        <v>133</v>
      </c>
      <c r="EE2" s="28">
        <f t="shared" si="0"/>
        <v>134</v>
      </c>
      <c r="EF2" s="28">
        <f t="shared" si="0"/>
        <v>135</v>
      </c>
      <c r="EG2" s="28">
        <f t="shared" si="0"/>
        <v>136</v>
      </c>
      <c r="EH2" s="28">
        <f t="shared" si="0"/>
        <v>137</v>
      </c>
      <c r="EI2" s="28">
        <f t="shared" si="0"/>
        <v>138</v>
      </c>
      <c r="EJ2" s="28">
        <f t="shared" si="0"/>
        <v>139</v>
      </c>
      <c r="EK2" s="28">
        <f t="shared" si="0"/>
        <v>140</v>
      </c>
      <c r="EL2" s="28">
        <f t="shared" si="0"/>
        <v>141</v>
      </c>
      <c r="EM2" s="28">
        <f t="shared" si="0"/>
        <v>142</v>
      </c>
      <c r="EN2" s="28">
        <f t="shared" si="0"/>
        <v>143</v>
      </c>
      <c r="EO2" s="28">
        <f t="shared" si="0"/>
        <v>144</v>
      </c>
    </row>
    <row r="3" spans="1:148" x14ac:dyDescent="0.15">
      <c r="A3" s="28" t="s">
        <v>19</v>
      </c>
      <c r="B3" s="30" t="s">
        <v>33</v>
      </c>
      <c r="C3" s="30" t="s">
        <v>56</v>
      </c>
      <c r="D3" s="30" t="s">
        <v>57</v>
      </c>
      <c r="E3" s="30" t="s">
        <v>6</v>
      </c>
      <c r="F3" s="30" t="s">
        <v>5</v>
      </c>
      <c r="G3" s="30" t="s">
        <v>25</v>
      </c>
      <c r="H3" s="79" t="s">
        <v>58</v>
      </c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77" t="s">
        <v>52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9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8" x14ac:dyDescent="0.15">
      <c r="A4" s="28" t="s">
        <v>59</v>
      </c>
      <c r="B4" s="31"/>
      <c r="C4" s="31"/>
      <c r="D4" s="31"/>
      <c r="E4" s="31"/>
      <c r="F4" s="31"/>
      <c r="G4" s="31"/>
      <c r="H4" s="82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/>
      <c r="Y4" s="78" t="s">
        <v>50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44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28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60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15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63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64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65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66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67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8" x14ac:dyDescent="0.15">
      <c r="A5" s="28" t="s">
        <v>68</v>
      </c>
      <c r="B5" s="32"/>
      <c r="C5" s="32"/>
      <c r="D5" s="32"/>
      <c r="E5" s="32"/>
      <c r="F5" s="32"/>
      <c r="G5" s="32"/>
      <c r="H5" s="37" t="s">
        <v>55</v>
      </c>
      <c r="I5" s="37" t="s">
        <v>69</v>
      </c>
      <c r="J5" s="37" t="s">
        <v>70</v>
      </c>
      <c r="K5" s="37" t="s">
        <v>71</v>
      </c>
      <c r="L5" s="37" t="s">
        <v>72</v>
      </c>
      <c r="M5" s="37" t="s">
        <v>7</v>
      </c>
      <c r="N5" s="37" t="s">
        <v>73</v>
      </c>
      <c r="O5" s="37" t="s">
        <v>74</v>
      </c>
      <c r="P5" s="37" t="s">
        <v>75</v>
      </c>
      <c r="Q5" s="37" t="s">
        <v>76</v>
      </c>
      <c r="R5" s="37" t="s">
        <v>77</v>
      </c>
      <c r="S5" s="37" t="s">
        <v>78</v>
      </c>
      <c r="T5" s="37" t="s">
        <v>79</v>
      </c>
      <c r="U5" s="37" t="s">
        <v>62</v>
      </c>
      <c r="V5" s="37" t="s">
        <v>80</v>
      </c>
      <c r="W5" s="37" t="s">
        <v>81</v>
      </c>
      <c r="X5" s="37" t="s">
        <v>82</v>
      </c>
      <c r="Y5" s="37" t="s">
        <v>83</v>
      </c>
      <c r="Z5" s="37" t="s">
        <v>84</v>
      </c>
      <c r="AA5" s="37" t="s">
        <v>85</v>
      </c>
      <c r="AB5" s="37" t="s">
        <v>86</v>
      </c>
      <c r="AC5" s="37" t="s">
        <v>87</v>
      </c>
      <c r="AD5" s="37" t="s">
        <v>88</v>
      </c>
      <c r="AE5" s="37" t="s">
        <v>90</v>
      </c>
      <c r="AF5" s="37" t="s">
        <v>91</v>
      </c>
      <c r="AG5" s="37" t="s">
        <v>92</v>
      </c>
      <c r="AH5" s="37" t="s">
        <v>93</v>
      </c>
      <c r="AI5" s="37" t="s">
        <v>42</v>
      </c>
      <c r="AJ5" s="37" t="s">
        <v>83</v>
      </c>
      <c r="AK5" s="37" t="s">
        <v>84</v>
      </c>
      <c r="AL5" s="37" t="s">
        <v>85</v>
      </c>
      <c r="AM5" s="37" t="s">
        <v>86</v>
      </c>
      <c r="AN5" s="37" t="s">
        <v>87</v>
      </c>
      <c r="AO5" s="37" t="s">
        <v>88</v>
      </c>
      <c r="AP5" s="37" t="s">
        <v>90</v>
      </c>
      <c r="AQ5" s="37" t="s">
        <v>91</v>
      </c>
      <c r="AR5" s="37" t="s">
        <v>92</v>
      </c>
      <c r="AS5" s="37" t="s">
        <v>93</v>
      </c>
      <c r="AT5" s="37" t="s">
        <v>89</v>
      </c>
      <c r="AU5" s="37" t="s">
        <v>83</v>
      </c>
      <c r="AV5" s="37" t="s">
        <v>84</v>
      </c>
      <c r="AW5" s="37" t="s">
        <v>85</v>
      </c>
      <c r="AX5" s="37" t="s">
        <v>86</v>
      </c>
      <c r="AY5" s="37" t="s">
        <v>87</v>
      </c>
      <c r="AZ5" s="37" t="s">
        <v>88</v>
      </c>
      <c r="BA5" s="37" t="s">
        <v>90</v>
      </c>
      <c r="BB5" s="37" t="s">
        <v>91</v>
      </c>
      <c r="BC5" s="37" t="s">
        <v>92</v>
      </c>
      <c r="BD5" s="37" t="s">
        <v>93</v>
      </c>
      <c r="BE5" s="37" t="s">
        <v>89</v>
      </c>
      <c r="BF5" s="37" t="s">
        <v>83</v>
      </c>
      <c r="BG5" s="37" t="s">
        <v>84</v>
      </c>
      <c r="BH5" s="37" t="s">
        <v>85</v>
      </c>
      <c r="BI5" s="37" t="s">
        <v>86</v>
      </c>
      <c r="BJ5" s="37" t="s">
        <v>87</v>
      </c>
      <c r="BK5" s="37" t="s">
        <v>88</v>
      </c>
      <c r="BL5" s="37" t="s">
        <v>90</v>
      </c>
      <c r="BM5" s="37" t="s">
        <v>91</v>
      </c>
      <c r="BN5" s="37" t="s">
        <v>92</v>
      </c>
      <c r="BO5" s="37" t="s">
        <v>93</v>
      </c>
      <c r="BP5" s="37" t="s">
        <v>89</v>
      </c>
      <c r="BQ5" s="37" t="s">
        <v>83</v>
      </c>
      <c r="BR5" s="37" t="s">
        <v>84</v>
      </c>
      <c r="BS5" s="37" t="s">
        <v>85</v>
      </c>
      <c r="BT5" s="37" t="s">
        <v>86</v>
      </c>
      <c r="BU5" s="37" t="s">
        <v>87</v>
      </c>
      <c r="BV5" s="37" t="s">
        <v>88</v>
      </c>
      <c r="BW5" s="37" t="s">
        <v>90</v>
      </c>
      <c r="BX5" s="37" t="s">
        <v>91</v>
      </c>
      <c r="BY5" s="37" t="s">
        <v>92</v>
      </c>
      <c r="BZ5" s="37" t="s">
        <v>93</v>
      </c>
      <c r="CA5" s="37" t="s">
        <v>89</v>
      </c>
      <c r="CB5" s="37" t="s">
        <v>83</v>
      </c>
      <c r="CC5" s="37" t="s">
        <v>84</v>
      </c>
      <c r="CD5" s="37" t="s">
        <v>85</v>
      </c>
      <c r="CE5" s="37" t="s">
        <v>86</v>
      </c>
      <c r="CF5" s="37" t="s">
        <v>87</v>
      </c>
      <c r="CG5" s="37" t="s">
        <v>88</v>
      </c>
      <c r="CH5" s="37" t="s">
        <v>90</v>
      </c>
      <c r="CI5" s="37" t="s">
        <v>91</v>
      </c>
      <c r="CJ5" s="37" t="s">
        <v>92</v>
      </c>
      <c r="CK5" s="37" t="s">
        <v>93</v>
      </c>
      <c r="CL5" s="37" t="s">
        <v>89</v>
      </c>
      <c r="CM5" s="37" t="s">
        <v>83</v>
      </c>
      <c r="CN5" s="37" t="s">
        <v>84</v>
      </c>
      <c r="CO5" s="37" t="s">
        <v>85</v>
      </c>
      <c r="CP5" s="37" t="s">
        <v>86</v>
      </c>
      <c r="CQ5" s="37" t="s">
        <v>87</v>
      </c>
      <c r="CR5" s="37" t="s">
        <v>88</v>
      </c>
      <c r="CS5" s="37" t="s">
        <v>90</v>
      </c>
      <c r="CT5" s="37" t="s">
        <v>91</v>
      </c>
      <c r="CU5" s="37" t="s">
        <v>92</v>
      </c>
      <c r="CV5" s="37" t="s">
        <v>93</v>
      </c>
      <c r="CW5" s="37" t="s">
        <v>89</v>
      </c>
      <c r="CX5" s="37" t="s">
        <v>83</v>
      </c>
      <c r="CY5" s="37" t="s">
        <v>84</v>
      </c>
      <c r="CZ5" s="37" t="s">
        <v>85</v>
      </c>
      <c r="DA5" s="37" t="s">
        <v>86</v>
      </c>
      <c r="DB5" s="37" t="s">
        <v>87</v>
      </c>
      <c r="DC5" s="37" t="s">
        <v>88</v>
      </c>
      <c r="DD5" s="37" t="s">
        <v>90</v>
      </c>
      <c r="DE5" s="37" t="s">
        <v>91</v>
      </c>
      <c r="DF5" s="37" t="s">
        <v>92</v>
      </c>
      <c r="DG5" s="37" t="s">
        <v>93</v>
      </c>
      <c r="DH5" s="37" t="s">
        <v>89</v>
      </c>
      <c r="DI5" s="37" t="s">
        <v>83</v>
      </c>
      <c r="DJ5" s="37" t="s">
        <v>84</v>
      </c>
      <c r="DK5" s="37" t="s">
        <v>85</v>
      </c>
      <c r="DL5" s="37" t="s">
        <v>86</v>
      </c>
      <c r="DM5" s="37" t="s">
        <v>87</v>
      </c>
      <c r="DN5" s="37" t="s">
        <v>88</v>
      </c>
      <c r="DO5" s="37" t="s">
        <v>90</v>
      </c>
      <c r="DP5" s="37" t="s">
        <v>91</v>
      </c>
      <c r="DQ5" s="37" t="s">
        <v>92</v>
      </c>
      <c r="DR5" s="37" t="s">
        <v>93</v>
      </c>
      <c r="DS5" s="37" t="s">
        <v>89</v>
      </c>
      <c r="DT5" s="37" t="s">
        <v>83</v>
      </c>
      <c r="DU5" s="37" t="s">
        <v>84</v>
      </c>
      <c r="DV5" s="37" t="s">
        <v>85</v>
      </c>
      <c r="DW5" s="37" t="s">
        <v>86</v>
      </c>
      <c r="DX5" s="37" t="s">
        <v>87</v>
      </c>
      <c r="DY5" s="37" t="s">
        <v>88</v>
      </c>
      <c r="DZ5" s="37" t="s">
        <v>90</v>
      </c>
      <c r="EA5" s="37" t="s">
        <v>91</v>
      </c>
      <c r="EB5" s="37" t="s">
        <v>92</v>
      </c>
      <c r="EC5" s="37" t="s">
        <v>93</v>
      </c>
      <c r="ED5" s="37" t="s">
        <v>89</v>
      </c>
      <c r="EE5" s="37" t="s">
        <v>83</v>
      </c>
      <c r="EF5" s="37" t="s">
        <v>84</v>
      </c>
      <c r="EG5" s="37" t="s">
        <v>85</v>
      </c>
      <c r="EH5" s="37" t="s">
        <v>86</v>
      </c>
      <c r="EI5" s="37" t="s">
        <v>87</v>
      </c>
      <c r="EJ5" s="37" t="s">
        <v>88</v>
      </c>
      <c r="EK5" s="37" t="s">
        <v>90</v>
      </c>
      <c r="EL5" s="37" t="s">
        <v>91</v>
      </c>
      <c r="EM5" s="37" t="s">
        <v>92</v>
      </c>
      <c r="EN5" s="37" t="s">
        <v>93</v>
      </c>
      <c r="EO5" s="37" t="s">
        <v>89</v>
      </c>
    </row>
    <row r="6" spans="1:148" s="27" customFormat="1" x14ac:dyDescent="0.15">
      <c r="A6" s="28" t="s">
        <v>94</v>
      </c>
      <c r="B6" s="33">
        <f t="shared" ref="B6:X6" si="1">B7</f>
        <v>2020</v>
      </c>
      <c r="C6" s="33">
        <f t="shared" si="1"/>
        <v>92142</v>
      </c>
      <c r="D6" s="33">
        <f t="shared" si="1"/>
        <v>46</v>
      </c>
      <c r="E6" s="33">
        <f t="shared" si="1"/>
        <v>17</v>
      </c>
      <c r="F6" s="33">
        <f t="shared" si="1"/>
        <v>1</v>
      </c>
      <c r="G6" s="33">
        <f t="shared" si="1"/>
        <v>0</v>
      </c>
      <c r="H6" s="33" t="str">
        <f t="shared" si="1"/>
        <v>栃木県　さくら市</v>
      </c>
      <c r="I6" s="33" t="str">
        <f t="shared" si="1"/>
        <v>法適用</v>
      </c>
      <c r="J6" s="33" t="str">
        <f t="shared" si="1"/>
        <v>下水道事業</v>
      </c>
      <c r="K6" s="33" t="str">
        <f t="shared" si="1"/>
        <v>公共下水道</v>
      </c>
      <c r="L6" s="33" t="str">
        <f t="shared" si="1"/>
        <v>Cc2</v>
      </c>
      <c r="M6" s="33" t="str">
        <f t="shared" si="1"/>
        <v>非設置</v>
      </c>
      <c r="N6" s="38" t="str">
        <f t="shared" si="1"/>
        <v>-</v>
      </c>
      <c r="O6" s="38">
        <f t="shared" si="1"/>
        <v>61.24</v>
      </c>
      <c r="P6" s="38">
        <f t="shared" si="1"/>
        <v>36.130000000000003</v>
      </c>
      <c r="Q6" s="38">
        <f t="shared" si="1"/>
        <v>88.87</v>
      </c>
      <c r="R6" s="38">
        <f t="shared" si="1"/>
        <v>2530</v>
      </c>
      <c r="S6" s="38">
        <f t="shared" si="1"/>
        <v>44329</v>
      </c>
      <c r="T6" s="38">
        <f t="shared" si="1"/>
        <v>125.63</v>
      </c>
      <c r="U6" s="38">
        <f t="shared" si="1"/>
        <v>352.85</v>
      </c>
      <c r="V6" s="38">
        <f t="shared" si="1"/>
        <v>15963</v>
      </c>
      <c r="W6" s="38">
        <f t="shared" si="1"/>
        <v>5.09</v>
      </c>
      <c r="X6" s="38">
        <f t="shared" si="1"/>
        <v>3136.15</v>
      </c>
      <c r="Y6" s="42" t="str">
        <f t="shared" ref="Y6:AH6" si="2">IF(Y7="",NA(),Y7)</f>
        <v>-</v>
      </c>
      <c r="Z6" s="42" t="str">
        <f t="shared" si="2"/>
        <v>-</v>
      </c>
      <c r="AA6" s="42" t="str">
        <f t="shared" si="2"/>
        <v>-</v>
      </c>
      <c r="AB6" s="42">
        <f t="shared" si="2"/>
        <v>125.24</v>
      </c>
      <c r="AC6" s="42">
        <f t="shared" si="2"/>
        <v>125.45</v>
      </c>
      <c r="AD6" s="42" t="str">
        <f t="shared" si="2"/>
        <v>-</v>
      </c>
      <c r="AE6" s="42" t="str">
        <f t="shared" si="2"/>
        <v>-</v>
      </c>
      <c r="AF6" s="42" t="str">
        <f t="shared" si="2"/>
        <v>-</v>
      </c>
      <c r="AG6" s="42">
        <f t="shared" si="2"/>
        <v>106.57</v>
      </c>
      <c r="AH6" s="42">
        <f t="shared" si="2"/>
        <v>107.21</v>
      </c>
      <c r="AI6" s="38" t="str">
        <f>IF(AI7="","",IF(AI7="-","【-】","【"&amp;SUBSTITUTE(TEXT(AI7,"#,##0.00"),"-","△")&amp;"】"))</f>
        <v>【106.67】</v>
      </c>
      <c r="AJ6" s="42" t="str">
        <f t="shared" ref="AJ6:AS6" si="3">IF(AJ7="",NA(),AJ7)</f>
        <v>-</v>
      </c>
      <c r="AK6" s="42" t="str">
        <f t="shared" si="3"/>
        <v>-</v>
      </c>
      <c r="AL6" s="42" t="str">
        <f t="shared" si="3"/>
        <v>-</v>
      </c>
      <c r="AM6" s="38">
        <f t="shared" si="3"/>
        <v>0</v>
      </c>
      <c r="AN6" s="38">
        <f t="shared" si="3"/>
        <v>0</v>
      </c>
      <c r="AO6" s="42" t="str">
        <f t="shared" si="3"/>
        <v>-</v>
      </c>
      <c r="AP6" s="42" t="str">
        <f t="shared" si="3"/>
        <v>-</v>
      </c>
      <c r="AQ6" s="42" t="str">
        <f t="shared" si="3"/>
        <v>-</v>
      </c>
      <c r="AR6" s="42">
        <f t="shared" si="3"/>
        <v>53.44</v>
      </c>
      <c r="AS6" s="42">
        <f t="shared" si="3"/>
        <v>43.71</v>
      </c>
      <c r="AT6" s="38" t="str">
        <f>IF(AT7="","",IF(AT7="-","【-】","【"&amp;SUBSTITUTE(TEXT(AT7,"#,##0.00"),"-","△")&amp;"】"))</f>
        <v>【3.64】</v>
      </c>
      <c r="AU6" s="42" t="str">
        <f t="shared" ref="AU6:BD6" si="4">IF(AU7="",NA(),AU7)</f>
        <v>-</v>
      </c>
      <c r="AV6" s="42" t="str">
        <f t="shared" si="4"/>
        <v>-</v>
      </c>
      <c r="AW6" s="42" t="str">
        <f t="shared" si="4"/>
        <v>-</v>
      </c>
      <c r="AX6" s="42">
        <f t="shared" si="4"/>
        <v>30.62</v>
      </c>
      <c r="AY6" s="42">
        <f t="shared" si="4"/>
        <v>41.03</v>
      </c>
      <c r="AZ6" s="42" t="str">
        <f t="shared" si="4"/>
        <v>-</v>
      </c>
      <c r="BA6" s="42" t="str">
        <f t="shared" si="4"/>
        <v>-</v>
      </c>
      <c r="BB6" s="42" t="str">
        <f t="shared" si="4"/>
        <v>-</v>
      </c>
      <c r="BC6" s="42">
        <f t="shared" si="4"/>
        <v>47.03</v>
      </c>
      <c r="BD6" s="42">
        <f t="shared" si="4"/>
        <v>40.67</v>
      </c>
      <c r="BE6" s="38" t="str">
        <f>IF(BE7="","",IF(BE7="-","【-】","【"&amp;SUBSTITUTE(TEXT(BE7,"#,##0.00"),"-","△")&amp;"】"))</f>
        <v>【67.52】</v>
      </c>
      <c r="BF6" s="42" t="str">
        <f t="shared" ref="BF6:BO6" si="5">IF(BF7="",NA(),BF7)</f>
        <v>-</v>
      </c>
      <c r="BG6" s="42" t="str">
        <f t="shared" si="5"/>
        <v>-</v>
      </c>
      <c r="BH6" s="42" t="str">
        <f t="shared" si="5"/>
        <v>-</v>
      </c>
      <c r="BI6" s="42">
        <f t="shared" si="5"/>
        <v>2243.04</v>
      </c>
      <c r="BJ6" s="42">
        <f t="shared" si="5"/>
        <v>2094.9499999999998</v>
      </c>
      <c r="BK6" s="42" t="str">
        <f t="shared" si="5"/>
        <v>-</v>
      </c>
      <c r="BL6" s="42" t="str">
        <f t="shared" si="5"/>
        <v>-</v>
      </c>
      <c r="BM6" s="42" t="str">
        <f t="shared" si="5"/>
        <v>-</v>
      </c>
      <c r="BN6" s="42">
        <f t="shared" si="5"/>
        <v>1001.3</v>
      </c>
      <c r="BO6" s="42">
        <f t="shared" si="5"/>
        <v>1050.51</v>
      </c>
      <c r="BP6" s="38" t="str">
        <f>IF(BP7="","",IF(BP7="-","【-】","【"&amp;SUBSTITUTE(TEXT(BP7,"#,##0.00"),"-","△")&amp;"】"))</f>
        <v>【705.21】</v>
      </c>
      <c r="BQ6" s="42" t="str">
        <f t="shared" ref="BQ6:BZ6" si="6">IF(BQ7="",NA(),BQ7)</f>
        <v>-</v>
      </c>
      <c r="BR6" s="42" t="str">
        <f t="shared" si="6"/>
        <v>-</v>
      </c>
      <c r="BS6" s="42" t="str">
        <f t="shared" si="6"/>
        <v>-</v>
      </c>
      <c r="BT6" s="42">
        <f t="shared" si="6"/>
        <v>88.08</v>
      </c>
      <c r="BU6" s="42">
        <f t="shared" si="6"/>
        <v>88.18</v>
      </c>
      <c r="BV6" s="42" t="str">
        <f t="shared" si="6"/>
        <v>-</v>
      </c>
      <c r="BW6" s="42" t="str">
        <f t="shared" si="6"/>
        <v>-</v>
      </c>
      <c r="BX6" s="42" t="str">
        <f t="shared" si="6"/>
        <v>-</v>
      </c>
      <c r="BY6" s="42">
        <f t="shared" si="6"/>
        <v>81.88</v>
      </c>
      <c r="BZ6" s="42">
        <f t="shared" si="6"/>
        <v>82.65</v>
      </c>
      <c r="CA6" s="38" t="str">
        <f>IF(CA7="","",IF(CA7="-","【-】","【"&amp;SUBSTITUTE(TEXT(CA7,"#,##0.00"),"-","△")&amp;"】"))</f>
        <v>【98.96】</v>
      </c>
      <c r="CB6" s="42" t="str">
        <f t="shared" ref="CB6:CK6" si="7">IF(CB7="",NA(),CB7)</f>
        <v>-</v>
      </c>
      <c r="CC6" s="42" t="str">
        <f t="shared" si="7"/>
        <v>-</v>
      </c>
      <c r="CD6" s="42" t="str">
        <f t="shared" si="7"/>
        <v>-</v>
      </c>
      <c r="CE6" s="42">
        <f t="shared" si="7"/>
        <v>150</v>
      </c>
      <c r="CF6" s="42">
        <f t="shared" si="7"/>
        <v>150</v>
      </c>
      <c r="CG6" s="42" t="str">
        <f t="shared" si="7"/>
        <v>-</v>
      </c>
      <c r="CH6" s="42" t="str">
        <f t="shared" si="7"/>
        <v>-</v>
      </c>
      <c r="CI6" s="42" t="str">
        <f t="shared" si="7"/>
        <v>-</v>
      </c>
      <c r="CJ6" s="42">
        <f t="shared" si="7"/>
        <v>187.55</v>
      </c>
      <c r="CK6" s="42">
        <f t="shared" si="7"/>
        <v>186.3</v>
      </c>
      <c r="CL6" s="38" t="str">
        <f>IF(CL7="","",IF(CL7="-","【-】","【"&amp;SUBSTITUTE(TEXT(CL7,"#,##0.00"),"-","△")&amp;"】"))</f>
        <v>【134.52】</v>
      </c>
      <c r="CM6" s="42" t="str">
        <f t="shared" ref="CM6:CV6" si="8">IF(CM7="",NA(),CM7)</f>
        <v>-</v>
      </c>
      <c r="CN6" s="42" t="str">
        <f t="shared" si="8"/>
        <v>-</v>
      </c>
      <c r="CO6" s="42" t="str">
        <f t="shared" si="8"/>
        <v>-</v>
      </c>
      <c r="CP6" s="42">
        <f t="shared" si="8"/>
        <v>31.83</v>
      </c>
      <c r="CQ6" s="42">
        <f t="shared" si="8"/>
        <v>32.03</v>
      </c>
      <c r="CR6" s="42" t="str">
        <f t="shared" si="8"/>
        <v>-</v>
      </c>
      <c r="CS6" s="42" t="str">
        <f t="shared" si="8"/>
        <v>-</v>
      </c>
      <c r="CT6" s="42" t="str">
        <f t="shared" si="8"/>
        <v>-</v>
      </c>
      <c r="CU6" s="42">
        <f t="shared" si="8"/>
        <v>50.94</v>
      </c>
      <c r="CV6" s="42">
        <f t="shared" si="8"/>
        <v>50.53</v>
      </c>
      <c r="CW6" s="38" t="str">
        <f>IF(CW7="","",IF(CW7="-","【-】","【"&amp;SUBSTITUTE(TEXT(CW7,"#,##0.00"),"-","△")&amp;"】"))</f>
        <v>【59.57】</v>
      </c>
      <c r="CX6" s="42" t="str">
        <f t="shared" ref="CX6:DG6" si="9">IF(CX7="",NA(),CX7)</f>
        <v>-</v>
      </c>
      <c r="CY6" s="42" t="str">
        <f t="shared" si="9"/>
        <v>-</v>
      </c>
      <c r="CZ6" s="42" t="str">
        <f t="shared" si="9"/>
        <v>-</v>
      </c>
      <c r="DA6" s="42">
        <f t="shared" si="9"/>
        <v>93.95</v>
      </c>
      <c r="DB6" s="42">
        <f t="shared" si="9"/>
        <v>92.88</v>
      </c>
      <c r="DC6" s="42" t="str">
        <f t="shared" si="9"/>
        <v>-</v>
      </c>
      <c r="DD6" s="42" t="str">
        <f t="shared" si="9"/>
        <v>-</v>
      </c>
      <c r="DE6" s="42" t="str">
        <f t="shared" si="9"/>
        <v>-</v>
      </c>
      <c r="DF6" s="42">
        <f t="shared" si="9"/>
        <v>82.55</v>
      </c>
      <c r="DG6" s="42">
        <f t="shared" si="9"/>
        <v>82.08</v>
      </c>
      <c r="DH6" s="38" t="str">
        <f>IF(DH7="","",IF(DH7="-","【-】","【"&amp;SUBSTITUTE(TEXT(DH7,"#,##0.00"),"-","△")&amp;"】"))</f>
        <v>【95.57】</v>
      </c>
      <c r="DI6" s="42" t="str">
        <f t="shared" ref="DI6:DR6" si="10">IF(DI7="",NA(),DI7)</f>
        <v>-</v>
      </c>
      <c r="DJ6" s="42" t="str">
        <f t="shared" si="10"/>
        <v>-</v>
      </c>
      <c r="DK6" s="42" t="str">
        <f t="shared" si="10"/>
        <v>-</v>
      </c>
      <c r="DL6" s="42">
        <f t="shared" si="10"/>
        <v>3.64</v>
      </c>
      <c r="DM6" s="42">
        <f t="shared" si="10"/>
        <v>6.46</v>
      </c>
      <c r="DN6" s="42" t="str">
        <f t="shared" si="10"/>
        <v>-</v>
      </c>
      <c r="DO6" s="42" t="str">
        <f t="shared" si="10"/>
        <v>-</v>
      </c>
      <c r="DP6" s="42" t="str">
        <f t="shared" si="10"/>
        <v>-</v>
      </c>
      <c r="DQ6" s="42">
        <f t="shared" si="10"/>
        <v>15.85</v>
      </c>
      <c r="DR6" s="42">
        <f t="shared" si="10"/>
        <v>12.7</v>
      </c>
      <c r="DS6" s="38" t="str">
        <f>IF(DS7="","",IF(DS7="-","【-】","【"&amp;SUBSTITUTE(TEXT(DS7,"#,##0.00"),"-","△")&amp;"】"))</f>
        <v>【36.52】</v>
      </c>
      <c r="DT6" s="42" t="str">
        <f t="shared" ref="DT6:EC6" si="11">IF(DT7="",NA(),DT7)</f>
        <v>-</v>
      </c>
      <c r="DU6" s="42" t="str">
        <f t="shared" si="11"/>
        <v>-</v>
      </c>
      <c r="DV6" s="42" t="str">
        <f t="shared" si="11"/>
        <v>-</v>
      </c>
      <c r="DW6" s="38">
        <f t="shared" si="11"/>
        <v>0</v>
      </c>
      <c r="DX6" s="38">
        <f t="shared" si="11"/>
        <v>0</v>
      </c>
      <c r="DY6" s="42" t="str">
        <f t="shared" si="11"/>
        <v>-</v>
      </c>
      <c r="DZ6" s="42" t="str">
        <f t="shared" si="11"/>
        <v>-</v>
      </c>
      <c r="EA6" s="42" t="str">
        <f t="shared" si="11"/>
        <v>-</v>
      </c>
      <c r="EB6" s="38">
        <f t="shared" si="11"/>
        <v>0</v>
      </c>
      <c r="EC6" s="38">
        <f t="shared" si="11"/>
        <v>0</v>
      </c>
      <c r="ED6" s="38" t="str">
        <f>IF(ED7="","",IF(ED7="-","【-】","【"&amp;SUBSTITUTE(TEXT(ED7,"#,##0.00"),"-","△")&amp;"】"))</f>
        <v>【5.72】</v>
      </c>
      <c r="EE6" s="42" t="str">
        <f t="shared" ref="EE6:EN6" si="12">IF(EE7="",NA(),EE7)</f>
        <v>-</v>
      </c>
      <c r="EF6" s="42" t="str">
        <f t="shared" si="12"/>
        <v>-</v>
      </c>
      <c r="EG6" s="42" t="str">
        <f t="shared" si="12"/>
        <v>-</v>
      </c>
      <c r="EH6" s="38">
        <f t="shared" si="12"/>
        <v>0</v>
      </c>
      <c r="EI6" s="38">
        <f t="shared" si="12"/>
        <v>0</v>
      </c>
      <c r="EJ6" s="42" t="str">
        <f t="shared" si="12"/>
        <v>-</v>
      </c>
      <c r="EK6" s="42" t="str">
        <f t="shared" si="12"/>
        <v>-</v>
      </c>
      <c r="EL6" s="42" t="str">
        <f t="shared" si="12"/>
        <v>-</v>
      </c>
      <c r="EM6" s="42">
        <f t="shared" si="12"/>
        <v>0.15</v>
      </c>
      <c r="EN6" s="42">
        <f t="shared" si="12"/>
        <v>1.65</v>
      </c>
      <c r="EO6" s="38" t="str">
        <f>IF(EO7="","",IF(EO7="-","【-】","【"&amp;SUBSTITUTE(TEXT(EO7,"#,##0.00"),"-","△")&amp;"】"))</f>
        <v>【0.30】</v>
      </c>
    </row>
    <row r="7" spans="1:148" s="27" customFormat="1" x14ac:dyDescent="0.15">
      <c r="A7" s="28"/>
      <c r="B7" s="34">
        <v>2020</v>
      </c>
      <c r="C7" s="34">
        <v>92142</v>
      </c>
      <c r="D7" s="34">
        <v>46</v>
      </c>
      <c r="E7" s="34">
        <v>17</v>
      </c>
      <c r="F7" s="34">
        <v>1</v>
      </c>
      <c r="G7" s="34">
        <v>0</v>
      </c>
      <c r="H7" s="34" t="s">
        <v>95</v>
      </c>
      <c r="I7" s="34" t="s">
        <v>96</v>
      </c>
      <c r="J7" s="34" t="s">
        <v>97</v>
      </c>
      <c r="K7" s="34" t="s">
        <v>98</v>
      </c>
      <c r="L7" s="34" t="s">
        <v>99</v>
      </c>
      <c r="M7" s="34" t="s">
        <v>100</v>
      </c>
      <c r="N7" s="39" t="s">
        <v>101</v>
      </c>
      <c r="O7" s="39">
        <v>61.24</v>
      </c>
      <c r="P7" s="39">
        <v>36.130000000000003</v>
      </c>
      <c r="Q7" s="39">
        <v>88.87</v>
      </c>
      <c r="R7" s="39">
        <v>2530</v>
      </c>
      <c r="S7" s="39">
        <v>44329</v>
      </c>
      <c r="T7" s="39">
        <v>125.63</v>
      </c>
      <c r="U7" s="39">
        <v>352.85</v>
      </c>
      <c r="V7" s="39">
        <v>15963</v>
      </c>
      <c r="W7" s="39">
        <v>5.09</v>
      </c>
      <c r="X7" s="39">
        <v>3136.15</v>
      </c>
      <c r="Y7" s="39" t="s">
        <v>101</v>
      </c>
      <c r="Z7" s="39" t="s">
        <v>101</v>
      </c>
      <c r="AA7" s="39" t="s">
        <v>101</v>
      </c>
      <c r="AB7" s="39">
        <v>125.24</v>
      </c>
      <c r="AC7" s="39">
        <v>125.45</v>
      </c>
      <c r="AD7" s="39" t="s">
        <v>101</v>
      </c>
      <c r="AE7" s="39" t="s">
        <v>101</v>
      </c>
      <c r="AF7" s="39" t="s">
        <v>101</v>
      </c>
      <c r="AG7" s="39">
        <v>106.57</v>
      </c>
      <c r="AH7" s="39">
        <v>107.21</v>
      </c>
      <c r="AI7" s="39">
        <v>106.67</v>
      </c>
      <c r="AJ7" s="39" t="s">
        <v>101</v>
      </c>
      <c r="AK7" s="39" t="s">
        <v>101</v>
      </c>
      <c r="AL7" s="39" t="s">
        <v>101</v>
      </c>
      <c r="AM7" s="39">
        <v>0</v>
      </c>
      <c r="AN7" s="39">
        <v>0</v>
      </c>
      <c r="AO7" s="39" t="s">
        <v>101</v>
      </c>
      <c r="AP7" s="39" t="s">
        <v>101</v>
      </c>
      <c r="AQ7" s="39" t="s">
        <v>101</v>
      </c>
      <c r="AR7" s="39">
        <v>53.44</v>
      </c>
      <c r="AS7" s="39">
        <v>43.71</v>
      </c>
      <c r="AT7" s="39">
        <v>3.64</v>
      </c>
      <c r="AU7" s="39" t="s">
        <v>101</v>
      </c>
      <c r="AV7" s="39" t="s">
        <v>101</v>
      </c>
      <c r="AW7" s="39" t="s">
        <v>101</v>
      </c>
      <c r="AX7" s="39">
        <v>30.62</v>
      </c>
      <c r="AY7" s="39">
        <v>41.03</v>
      </c>
      <c r="AZ7" s="39" t="s">
        <v>101</v>
      </c>
      <c r="BA7" s="39" t="s">
        <v>101</v>
      </c>
      <c r="BB7" s="39" t="s">
        <v>101</v>
      </c>
      <c r="BC7" s="39">
        <v>47.03</v>
      </c>
      <c r="BD7" s="39">
        <v>40.67</v>
      </c>
      <c r="BE7" s="39">
        <v>67.52</v>
      </c>
      <c r="BF7" s="39" t="s">
        <v>101</v>
      </c>
      <c r="BG7" s="39" t="s">
        <v>101</v>
      </c>
      <c r="BH7" s="39" t="s">
        <v>101</v>
      </c>
      <c r="BI7" s="39">
        <v>2243.04</v>
      </c>
      <c r="BJ7" s="39">
        <v>2094.9499999999998</v>
      </c>
      <c r="BK7" s="39" t="s">
        <v>101</v>
      </c>
      <c r="BL7" s="39" t="s">
        <v>101</v>
      </c>
      <c r="BM7" s="39" t="s">
        <v>101</v>
      </c>
      <c r="BN7" s="39">
        <v>1001.3</v>
      </c>
      <c r="BO7" s="39">
        <v>1050.51</v>
      </c>
      <c r="BP7" s="39">
        <v>705.21</v>
      </c>
      <c r="BQ7" s="39" t="s">
        <v>101</v>
      </c>
      <c r="BR7" s="39" t="s">
        <v>101</v>
      </c>
      <c r="BS7" s="39" t="s">
        <v>101</v>
      </c>
      <c r="BT7" s="39">
        <v>88.08</v>
      </c>
      <c r="BU7" s="39">
        <v>88.18</v>
      </c>
      <c r="BV7" s="39" t="s">
        <v>101</v>
      </c>
      <c r="BW7" s="39" t="s">
        <v>101</v>
      </c>
      <c r="BX7" s="39" t="s">
        <v>101</v>
      </c>
      <c r="BY7" s="39">
        <v>81.88</v>
      </c>
      <c r="BZ7" s="39">
        <v>82.65</v>
      </c>
      <c r="CA7" s="39">
        <v>98.96</v>
      </c>
      <c r="CB7" s="39" t="s">
        <v>101</v>
      </c>
      <c r="CC7" s="39" t="s">
        <v>101</v>
      </c>
      <c r="CD7" s="39" t="s">
        <v>101</v>
      </c>
      <c r="CE7" s="39">
        <v>150</v>
      </c>
      <c r="CF7" s="39">
        <v>150</v>
      </c>
      <c r="CG7" s="39" t="s">
        <v>101</v>
      </c>
      <c r="CH7" s="39" t="s">
        <v>101</v>
      </c>
      <c r="CI7" s="39" t="s">
        <v>101</v>
      </c>
      <c r="CJ7" s="39">
        <v>187.55</v>
      </c>
      <c r="CK7" s="39">
        <v>186.3</v>
      </c>
      <c r="CL7" s="39">
        <v>134.52000000000001</v>
      </c>
      <c r="CM7" s="39" t="s">
        <v>101</v>
      </c>
      <c r="CN7" s="39" t="s">
        <v>101</v>
      </c>
      <c r="CO7" s="39" t="s">
        <v>101</v>
      </c>
      <c r="CP7" s="39">
        <v>31.83</v>
      </c>
      <c r="CQ7" s="39">
        <v>32.03</v>
      </c>
      <c r="CR7" s="39" t="s">
        <v>101</v>
      </c>
      <c r="CS7" s="39" t="s">
        <v>101</v>
      </c>
      <c r="CT7" s="39" t="s">
        <v>101</v>
      </c>
      <c r="CU7" s="39">
        <v>50.94</v>
      </c>
      <c r="CV7" s="39">
        <v>50.53</v>
      </c>
      <c r="CW7" s="39">
        <v>59.57</v>
      </c>
      <c r="CX7" s="39" t="s">
        <v>101</v>
      </c>
      <c r="CY7" s="39" t="s">
        <v>101</v>
      </c>
      <c r="CZ7" s="39" t="s">
        <v>101</v>
      </c>
      <c r="DA7" s="39">
        <v>93.95</v>
      </c>
      <c r="DB7" s="39">
        <v>92.88</v>
      </c>
      <c r="DC7" s="39" t="s">
        <v>101</v>
      </c>
      <c r="DD7" s="39" t="s">
        <v>101</v>
      </c>
      <c r="DE7" s="39" t="s">
        <v>101</v>
      </c>
      <c r="DF7" s="39">
        <v>82.55</v>
      </c>
      <c r="DG7" s="39">
        <v>82.08</v>
      </c>
      <c r="DH7" s="39">
        <v>95.57</v>
      </c>
      <c r="DI7" s="39" t="s">
        <v>101</v>
      </c>
      <c r="DJ7" s="39" t="s">
        <v>101</v>
      </c>
      <c r="DK7" s="39" t="s">
        <v>101</v>
      </c>
      <c r="DL7" s="39">
        <v>3.64</v>
      </c>
      <c r="DM7" s="39">
        <v>6.46</v>
      </c>
      <c r="DN7" s="39" t="s">
        <v>101</v>
      </c>
      <c r="DO7" s="39" t="s">
        <v>101</v>
      </c>
      <c r="DP7" s="39" t="s">
        <v>101</v>
      </c>
      <c r="DQ7" s="39">
        <v>15.85</v>
      </c>
      <c r="DR7" s="39">
        <v>12.7</v>
      </c>
      <c r="DS7" s="39">
        <v>36.520000000000003</v>
      </c>
      <c r="DT7" s="39" t="s">
        <v>101</v>
      </c>
      <c r="DU7" s="39" t="s">
        <v>101</v>
      </c>
      <c r="DV7" s="39" t="s">
        <v>101</v>
      </c>
      <c r="DW7" s="39">
        <v>0</v>
      </c>
      <c r="DX7" s="39">
        <v>0</v>
      </c>
      <c r="DY7" s="39" t="s">
        <v>101</v>
      </c>
      <c r="DZ7" s="39" t="s">
        <v>101</v>
      </c>
      <c r="EA7" s="39" t="s">
        <v>101</v>
      </c>
      <c r="EB7" s="39">
        <v>0</v>
      </c>
      <c r="EC7" s="39">
        <v>0</v>
      </c>
      <c r="ED7" s="39">
        <v>5.72</v>
      </c>
      <c r="EE7" s="39" t="s">
        <v>101</v>
      </c>
      <c r="EF7" s="39" t="s">
        <v>101</v>
      </c>
      <c r="EG7" s="39" t="s">
        <v>101</v>
      </c>
      <c r="EH7" s="39">
        <v>0</v>
      </c>
      <c r="EI7" s="39">
        <v>0</v>
      </c>
      <c r="EJ7" s="39" t="s">
        <v>101</v>
      </c>
      <c r="EK7" s="39" t="s">
        <v>101</v>
      </c>
      <c r="EL7" s="39" t="s">
        <v>101</v>
      </c>
      <c r="EM7" s="39">
        <v>0.15</v>
      </c>
      <c r="EN7" s="39">
        <v>1.65</v>
      </c>
      <c r="EO7" s="39">
        <v>0.3</v>
      </c>
    </row>
    <row r="8" spans="1:148" x14ac:dyDescent="0.15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 x14ac:dyDescent="0.15">
      <c r="A9" s="29"/>
      <c r="B9" s="29" t="s">
        <v>102</v>
      </c>
      <c r="C9" s="29" t="s">
        <v>103</v>
      </c>
      <c r="D9" s="29" t="s">
        <v>104</v>
      </c>
      <c r="E9" s="29" t="s">
        <v>105</v>
      </c>
      <c r="F9" s="29" t="s">
        <v>106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 x14ac:dyDescent="0.15">
      <c r="A10" s="29" t="s">
        <v>33</v>
      </c>
      <c r="B10" s="35">
        <f>DATEVALUE($B7+12-B11&amp;"/1/"&amp;B12)</f>
        <v>46753</v>
      </c>
      <c r="C10" s="35">
        <f>DATEVALUE($B7+12-C11&amp;"/1/"&amp;C12)</f>
        <v>47119</v>
      </c>
      <c r="D10" s="35">
        <f>DATEVALUE($B7+12-D11&amp;"/1/"&amp;D12)</f>
        <v>47484</v>
      </c>
      <c r="E10" s="36">
        <f>DATEVALUE($B7+12-E11&amp;"/1/"&amp;E12)</f>
        <v>47849</v>
      </c>
      <c r="F10" s="36">
        <f>DATEVALUE($B7+12-F11&amp;"/1/"&amp;F12)</f>
        <v>48215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107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108</v>
      </c>
    </row>
    <row r="13" spans="1:148" x14ac:dyDescent="0.15">
      <c r="B13" t="s">
        <v>109</v>
      </c>
      <c r="C13" t="s">
        <v>109</v>
      </c>
      <c r="D13" t="s">
        <v>109</v>
      </c>
      <c r="E13" t="s">
        <v>110</v>
      </c>
      <c r="F13" t="s">
        <v>110</v>
      </c>
      <c r="G13" t="s">
        <v>111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2021-12-03T07:08:56Z</dcterms:created>
  <dcterms:modified xsi:type="dcterms:W3CDTF">2022-02-23T03:40:53Z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2022-01-13T05:32:07Z</vt:filetime>
  </property>
</Properties>
</file>