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４下水（公共）\"/>
    </mc:Choice>
  </mc:AlternateContent>
  <xr:revisionPtr revIDLastSave="0" documentId="13_ncr:1_{3FBC0834-3C9E-4D8E-83B6-0A754E6CE46C}" xr6:coauthVersionLast="47" xr6:coauthVersionMax="47" xr10:uidLastSave="{00000000-0000-0000-0000-000000000000}"/>
  <workbookProtection workbookAlgorithmName="SHA-512" workbookHashValue="NY5k3fmvbYtG7MlybQFtMkupn4/MTE982ZCgTQwl4iUGhmMOSBcvrphjgCTk7JIPS1hyhroSlO7p0PQ5sQS1LQ==" workbookSaltValue="PMNwyeNJah/0pH25/JS0gw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F85" i="4"/>
  <c r="BB10" i="4"/>
  <c r="AT10" i="4"/>
  <c r="W10" i="4"/>
  <c r="P10" i="4"/>
  <c r="I10" i="4"/>
  <c r="B10" i="4"/>
  <c r="BB8" i="4"/>
  <c r="AT8" i="4"/>
  <c r="AL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<sst xmlns="http://schemas.openxmlformats.org/spreadsheetml/2006/main" count="275" uniqueCount="115">
  <si>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</si>
  <si>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</si>
  <si>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</si>
  <si>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</si>
  <si>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</si>
  <si>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</si>
  <si>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</si>
  <si>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</si>
  <si>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</si>
  <si>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</si>
  <si>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</si>
  <si>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</si>
  <si>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</si>
  <si>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</si>
  <si>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</si>
  <si>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</si>
  <si>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</si>
  <si>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　①経常収支比率は、100％を上回り、類似団体平均値より高い状況である。しかし、使用料で経費全額を回収できておらず、使用料以外の収入（主に一般会計からの繰入金）で補填している状況である。これは、現在も供用開始区域を拡大しており、建設投資が多く行われていることが一因と考えられる。今後、使用料の見直し等を見据えて、一定の財源を確保し、経営の健全化を図る必要がある。
　④企業債残高対事業規模比率は、建設投資の財源として企業債を活用していることから、類似団体平均値を上回る状況である。
　⑤経費回収率は、経済的・効率的に汚水処理施設の運転ができているため、類似団体平均値を上回っているが、100％は下回る状況である。経営健全化を目指すため、下水道使用料の改定を検討する必要がある。
　⑥汚水処理原価は、経済的・効率的に汚水処理施設の運転ができているため、類似団体平均値を下回る状況である。
　⑦施設利用率は、類似団体平均値を上回る状況である。氏家処理区は、処理区域の拡大と新規接続件数の増加により、流入水量が増加傾向にある。しかし、喜連川処理区の接続率が低いため、今後も水洗化の促進が求められる。
　⑧水洗化率は、処理区域内における分譲等が促進されたことにより、接続件数が大幅に増加したため、類似団体平均値を上回る状況である。</t>
    <rPh sb="243" eb="245">
      <t>ケイヒ</t>
    </rPh>
    <rPh sb="245" eb="247">
      <t>カイシュウ</t>
    </rPh>
    <rPh sb="247" eb="248">
      <t>リツ</t>
    </rPh>
    <rPh sb="284" eb="285">
      <t>ウエ</t>
    </rPh>
    <rPh sb="297" eb="299">
      <t>シタマワ</t>
    </rPh>
    <rPh sb="300" eb="302">
      <t>ジョウキョウ</t>
    </rPh>
    <rPh sb="306" eb="308">
      <t>ケイエイ</t>
    </rPh>
    <rPh sb="308" eb="311">
      <t>ケンゼンカ</t>
    </rPh>
    <rPh sb="312" eb="314">
      <t>メザ</t>
    </rPh>
    <rPh sb="318" eb="321">
      <t>ゲスイドウ</t>
    </rPh>
    <rPh sb="321" eb="324">
      <t>シヨウリョウ</t>
    </rPh>
    <rPh sb="325" eb="327">
      <t>カイテイ</t>
    </rPh>
    <rPh sb="328" eb="330">
      <t>ケントウ</t>
    </rPh>
    <rPh sb="332" eb="334">
      <t>ヒツヨウ</t>
    </rPh>
    <rPh sb="410" eb="411">
      <t>ウエ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</si>
  <si>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</si>
  <si>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</si>
  <si>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</si>
  <si>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</si>
  <si>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</si>
  <si>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</si>
  <si>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</si>
  <si>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</si>
  <si>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</si>
  <si>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</si>
  <si>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</si>
  <si>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</si>
  <si>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</si>
  <si>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</si>
  <si>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</si>
  <si>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</si>
  <si>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</si>
  <si>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</si>
  <si>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</si>
  <si>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</si>
  <si>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</si>
  <si>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</si>
  <si>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</si>
  <si>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</si>
  <si>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</si>
  <si>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</si>
  <si>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</si>
  <si>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</si>
  <si>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</si>
  <si>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</si>
  <si>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</si>
  <si>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</si>
  <si>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</si>
  <si>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</si>
  <si>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</si>
  <si>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</si>
  <si>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</si>
  <si>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</si>
  <si>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</si>
  <si>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</si>
  <si>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</si>
  <si>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</si>
  <si>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</si>
  <si>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</si>
  <si>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</si>
  <si>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</si>
  <si>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</si>
  <si>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</si>
  <si>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</si>
  <si>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</si>
  <si>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</si>
  <si>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</si>
  <si>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</si>
  <si>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</si>
  <si>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</si>
  <si>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</si>
  <si>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</si>
  <si>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</si>
  <si>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</si>
  <si>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</si>
  <si>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</si>
  <si>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</si>
  <si>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</si>
  <si>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</si>
  <si>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</si>
  <si>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</si>
  <si>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</si>
  <si>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</si>
  <si>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</si>
  <si>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</si>
  <si>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</si>
  <si>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</si>
  <si>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</si>
  <si>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</si>
  <si>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</si>
  <si>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</si>
  <si>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</si>
  <si>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</si>
  <si>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</si>
  <si>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法適用</t>
  </si>
  <si>
    <t>下水道事業</t>
  </si>
  <si>
    <t>公共下水道</t>
  </si>
  <si>
    <t>Cc2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</si>
  <si>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</si>
  <si>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</si>
  <si>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</si>
  <si>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</si>
  <si>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</si>
  <si>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</si>
  <si>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</si>
  <si>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</si>
  <si>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</si>
  <si>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</si>
  <si>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</si>
  <si>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</si>
  <si>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状況となった。今後、経営や資産等の状況を的確に把握し、経営基盤の計画的な強化と財政マネジメントの向上を図ると共に、適正な使用料金への見直しを進める。</t>
  </si>
  <si>
    <t>　現在、法定耐用年数（５０年）を超えた管渠はないが、施設点検や管渠カメラ調査等を実施し、適宜、修繕や清掃を進めている。
　処理場の機械・電気設備等については、長寿命化計画を策定し、計画的に改築・更新を行っている。また、ストックマネジメント計画が策定されたことにより、施設の維持管理・改築修繕・新規整備を一体的に進めていく予定である。
　①有形固定資産減価償却率は、公営企業会計への移行から間もないことにより、減価償却累計額が少ないため、類似団体平均値を下回る状況である。</t>
    <rPh sb="123" eb="125">
      <t>サクテイ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</si>
</sst>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C-4B64-8F6B-156820E9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1.65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BC-4B64-8F6B-156820E9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31.83</c:v>
                </c:pt>
                <c:pt idx="3">
                  <c:v>32.03</c:v>
                </c:pt>
                <c:pt idx="4">
                  <c:v>58.87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03F-BC60-F0915873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50.94</c:v>
                </c:pt>
                <c:pt idx="3">
                  <c:v>50.53</c:v>
                </c:pt>
                <c:pt idx="4">
                  <c:v>51.42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54-403F-BC60-F0915873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93.95</c:v>
                </c:pt>
                <c:pt idx="3">
                  <c:v>92.88</c:v>
                </c:pt>
                <c:pt idx="4">
                  <c:v>92.74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E-4412-8F0E-6F283A278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82.55</c:v>
                </c:pt>
                <c:pt idx="3">
                  <c:v>82.08</c:v>
                </c:pt>
                <c:pt idx="4">
                  <c:v>81.34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E-4412-8F0E-6F283A278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125.24</c:v>
                </c:pt>
                <c:pt idx="3">
                  <c:v>125.45</c:v>
                </c:pt>
                <c:pt idx="4">
                  <c:v>123.23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3-4A51-A8D1-4BAD89AB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106.57</c:v>
                </c:pt>
                <c:pt idx="3">
                  <c:v>107.21</c:v>
                </c:pt>
                <c:pt idx="4">
                  <c:v>107.08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3-4A51-A8D1-4BAD89AB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3.64</c:v>
                </c:pt>
                <c:pt idx="3">
                  <c:v>6.46</c:v>
                </c:pt>
                <c:pt idx="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4-424B-B222-591A5AEC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15.85</c:v>
                </c:pt>
                <c:pt idx="3">
                  <c:v>12.7</c:v>
                </c:pt>
                <c:pt idx="4">
                  <c:v>14.65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B4-424B-B222-591A5AEC3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7-491E-963B-7E52FE92B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7-491E-963B-7E52FE92B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E-437D-81E9-3C284BB00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53.44</c:v>
                </c:pt>
                <c:pt idx="3">
                  <c:v>43.71</c:v>
                </c:pt>
                <c:pt idx="4">
                  <c:v>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E-437D-81E9-3C284BB00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30.62</c:v>
                </c:pt>
                <c:pt idx="3">
                  <c:v>41.03</c:v>
                </c:pt>
                <c:pt idx="4">
                  <c:v>46.79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0-4040-9983-F0998F66A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47.03</c:v>
                </c:pt>
                <c:pt idx="3">
                  <c:v>40.67</c:v>
                </c:pt>
                <c:pt idx="4">
                  <c:v>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0-4040-9983-F0998F66A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2243.04</c:v>
                </c:pt>
                <c:pt idx="3">
                  <c:v>2094.9499999999998</c:v>
                </c:pt>
                <c:pt idx="4">
                  <c:v>1977.56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9-4D21-92A2-E8EE2D4C9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1001.3</c:v>
                </c:pt>
                <c:pt idx="3">
                  <c:v>1050.51</c:v>
                </c:pt>
                <c:pt idx="4">
                  <c:v>1102.01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9-4D21-92A2-E8EE2D4C9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88.08</c:v>
                </c:pt>
                <c:pt idx="3">
                  <c:v>88.18</c:v>
                </c:pt>
                <c:pt idx="4">
                  <c:v>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4-44AB-92B2-CFB0C838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81.88</c:v>
                </c:pt>
                <c:pt idx="3">
                  <c:v>82.65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54-44AB-92B2-CFB0C838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A2-4C12-BC52-546A7A624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187.55</c:v>
                </c:pt>
                <c:pt idx="3">
                  <c:v>186.3</c:v>
                </c:pt>
                <c:pt idx="4">
                  <c:v>188.38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2-4C12-BC52-546A7A624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【107.02】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【71.39】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【669.11】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【134.98】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【99.73】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B2" sqref="B2:BZ4"/>
    </sheetView>
  </sheetViews>
  <sheetFormatPr defaultColWidth="2.6328125" defaultRowHeight="13" x14ac:dyDescent="0.2"/>
  <cols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1" t="s">
        <v>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2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2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さくら市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3</v>
      </c>
      <c r="C7" s="30"/>
      <c r="D7" s="30"/>
      <c r="E7" s="30"/>
      <c r="F7" s="30"/>
      <c r="G7" s="30"/>
      <c r="H7" s="30"/>
      <c r="I7" s="30" t="s">
        <v>13</v>
      </c>
      <c r="J7" s="30"/>
      <c r="K7" s="30"/>
      <c r="L7" s="30"/>
      <c r="M7" s="30"/>
      <c r="N7" s="30"/>
      <c r="O7" s="30"/>
      <c r="P7" s="30" t="s">
        <v>4</v>
      </c>
      <c r="Q7" s="30"/>
      <c r="R7" s="30"/>
      <c r="S7" s="30"/>
      <c r="T7" s="30"/>
      <c r="U7" s="30"/>
      <c r="V7" s="30"/>
      <c r="W7" s="30" t="s">
        <v>15</v>
      </c>
      <c r="X7" s="30"/>
      <c r="Y7" s="30"/>
      <c r="Z7" s="30"/>
      <c r="AA7" s="30"/>
      <c r="AB7" s="30"/>
      <c r="AC7" s="30"/>
      <c r="AD7" s="30" t="s">
        <v>8</v>
      </c>
      <c r="AE7" s="30"/>
      <c r="AF7" s="30"/>
      <c r="AG7" s="30"/>
      <c r="AH7" s="30"/>
      <c r="AI7" s="30"/>
      <c r="AJ7" s="30"/>
      <c r="AK7" s="3"/>
      <c r="AL7" s="30" t="s">
        <v>18</v>
      </c>
      <c r="AM7" s="30"/>
      <c r="AN7" s="30"/>
      <c r="AO7" s="30"/>
      <c r="AP7" s="30"/>
      <c r="AQ7" s="30"/>
      <c r="AR7" s="30"/>
      <c r="AS7" s="30"/>
      <c r="AT7" s="30" t="s">
        <v>9</v>
      </c>
      <c r="AU7" s="30"/>
      <c r="AV7" s="30"/>
      <c r="AW7" s="30"/>
      <c r="AX7" s="30"/>
      <c r="AY7" s="30"/>
      <c r="AZ7" s="30"/>
      <c r="BA7" s="30"/>
      <c r="BB7" s="30" t="s">
        <v>19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20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Cc2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44006</v>
      </c>
      <c r="AM8" s="36"/>
      <c r="AN8" s="36"/>
      <c r="AO8" s="36"/>
      <c r="AP8" s="36"/>
      <c r="AQ8" s="36"/>
      <c r="AR8" s="36"/>
      <c r="AS8" s="36"/>
      <c r="AT8" s="37">
        <f>データ!T6</f>
        <v>125.63</v>
      </c>
      <c r="AU8" s="37"/>
      <c r="AV8" s="37"/>
      <c r="AW8" s="37"/>
      <c r="AX8" s="37"/>
      <c r="AY8" s="37"/>
      <c r="AZ8" s="37"/>
      <c r="BA8" s="37"/>
      <c r="BB8" s="37">
        <f>データ!U6</f>
        <v>350.28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14</v>
      </c>
      <c r="BM8" s="39"/>
      <c r="BN8" s="40" t="s">
        <v>22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23</v>
      </c>
      <c r="C9" s="30"/>
      <c r="D9" s="30"/>
      <c r="E9" s="30"/>
      <c r="F9" s="30"/>
      <c r="G9" s="30"/>
      <c r="H9" s="30"/>
      <c r="I9" s="30" t="s">
        <v>25</v>
      </c>
      <c r="J9" s="30"/>
      <c r="K9" s="30"/>
      <c r="L9" s="30"/>
      <c r="M9" s="30"/>
      <c r="N9" s="30"/>
      <c r="O9" s="30"/>
      <c r="P9" s="30" t="s">
        <v>26</v>
      </c>
      <c r="Q9" s="30"/>
      <c r="R9" s="30"/>
      <c r="S9" s="30"/>
      <c r="T9" s="30"/>
      <c r="U9" s="30"/>
      <c r="V9" s="30"/>
      <c r="W9" s="30" t="s">
        <v>29</v>
      </c>
      <c r="X9" s="30"/>
      <c r="Y9" s="30"/>
      <c r="Z9" s="30"/>
      <c r="AA9" s="30"/>
      <c r="AB9" s="30"/>
      <c r="AC9" s="30"/>
      <c r="AD9" s="30" t="s">
        <v>24</v>
      </c>
      <c r="AE9" s="30"/>
      <c r="AF9" s="30"/>
      <c r="AG9" s="30"/>
      <c r="AH9" s="30"/>
      <c r="AI9" s="30"/>
      <c r="AJ9" s="30"/>
      <c r="AK9" s="3"/>
      <c r="AL9" s="30" t="s">
        <v>31</v>
      </c>
      <c r="AM9" s="30"/>
      <c r="AN9" s="30"/>
      <c r="AO9" s="30"/>
      <c r="AP9" s="30"/>
      <c r="AQ9" s="30"/>
      <c r="AR9" s="30"/>
      <c r="AS9" s="30"/>
      <c r="AT9" s="30" t="s">
        <v>32</v>
      </c>
      <c r="AU9" s="30"/>
      <c r="AV9" s="30"/>
      <c r="AW9" s="30"/>
      <c r="AX9" s="30"/>
      <c r="AY9" s="30"/>
      <c r="AZ9" s="30"/>
      <c r="BA9" s="30"/>
      <c r="BB9" s="30" t="s">
        <v>33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36</v>
      </c>
      <c r="BM9" s="43"/>
      <c r="BN9" s="44" t="s">
        <v>37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63.1</v>
      </c>
      <c r="J10" s="37"/>
      <c r="K10" s="37"/>
      <c r="L10" s="37"/>
      <c r="M10" s="37"/>
      <c r="N10" s="37"/>
      <c r="O10" s="37"/>
      <c r="P10" s="37">
        <f>データ!P6</f>
        <v>36.31</v>
      </c>
      <c r="Q10" s="37"/>
      <c r="R10" s="37"/>
      <c r="S10" s="37"/>
      <c r="T10" s="37"/>
      <c r="U10" s="37"/>
      <c r="V10" s="37"/>
      <c r="W10" s="37">
        <f>データ!Q6</f>
        <v>86.21</v>
      </c>
      <c r="X10" s="37"/>
      <c r="Y10" s="37"/>
      <c r="Z10" s="37"/>
      <c r="AA10" s="37"/>
      <c r="AB10" s="37"/>
      <c r="AC10" s="37"/>
      <c r="AD10" s="36">
        <f>データ!R6</f>
        <v>2530</v>
      </c>
      <c r="AE10" s="36"/>
      <c r="AF10" s="36"/>
      <c r="AG10" s="36"/>
      <c r="AH10" s="36"/>
      <c r="AI10" s="36"/>
      <c r="AJ10" s="36"/>
      <c r="AK10" s="2"/>
      <c r="AL10" s="36">
        <f>データ!V6</f>
        <v>15924</v>
      </c>
      <c r="AM10" s="36"/>
      <c r="AN10" s="36"/>
      <c r="AO10" s="36"/>
      <c r="AP10" s="36"/>
      <c r="AQ10" s="36"/>
      <c r="AR10" s="36"/>
      <c r="AS10" s="36"/>
      <c r="AT10" s="37">
        <f>データ!W6</f>
        <v>5.12</v>
      </c>
      <c r="AU10" s="37"/>
      <c r="AV10" s="37"/>
      <c r="AW10" s="37"/>
      <c r="AX10" s="37"/>
      <c r="AY10" s="37"/>
      <c r="AZ10" s="37"/>
      <c r="BA10" s="37"/>
      <c r="BB10" s="37">
        <f>データ!X6</f>
        <v>3110.16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39</v>
      </c>
      <c r="BM10" s="47"/>
      <c r="BN10" s="48" t="s">
        <v>7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40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28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41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114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10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11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113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50" t="s">
        <v>44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2">
      <c r="B84" s="6" t="s">
        <v>45</v>
      </c>
      <c r="C84" s="6"/>
      <c r="D84" s="6"/>
      <c r="E84" s="6" t="s">
        <v>46</v>
      </c>
      <c r="F84" s="6" t="s">
        <v>48</v>
      </c>
      <c r="G84" s="6" t="s">
        <v>49</v>
      </c>
      <c r="H84" s="6" t="s">
        <v>43</v>
      </c>
      <c r="I84" s="6" t="s">
        <v>12</v>
      </c>
      <c r="J84" s="6" t="s">
        <v>50</v>
      </c>
      <c r="K84" s="6" t="s">
        <v>51</v>
      </c>
      <c r="L84" s="6" t="s">
        <v>34</v>
      </c>
      <c r="M84" s="6" t="s">
        <v>38</v>
      </c>
      <c r="N84" s="6" t="s">
        <v>52</v>
      </c>
      <c r="O84" s="6" t="s">
        <v>54</v>
      </c>
    </row>
    <row r="85" spans="1:78" hidden="1" x14ac:dyDescent="0.2">
      <c r="B85" s="6"/>
      <c r="C85" s="6"/>
      <c r="D85" s="6"/>
      <c r="E85" s="6" t="str">
        <f>データ!AI6</f>
        <v>【107.02】</v>
      </c>
      <c r="F85" s="6" t="str">
        <f>データ!AT6</f>
        <v>【3.09】</v>
      </c>
      <c r="G85" s="6" t="str">
        <f>データ!BE6</f>
        <v>【71.39】</v>
      </c>
      <c r="H85" s="6" t="str">
        <f>データ!BP6</f>
        <v>【669.11】</v>
      </c>
      <c r="I85" s="6" t="str">
        <f>データ!CA6</f>
        <v>【99.73】</v>
      </c>
      <c r="J85" s="6" t="str">
        <f>データ!CL6</f>
        <v>【134.98】</v>
      </c>
      <c r="K85" s="6" t="str">
        <f>データ!CW6</f>
        <v>【59.99】</v>
      </c>
      <c r="L85" s="6" t="str">
        <f>データ!DH6</f>
        <v>【95.72】</v>
      </c>
      <c r="M85" s="6" t="str">
        <f>データ!DS6</f>
        <v>【38.17】</v>
      </c>
      <c r="N85" s="6" t="str">
        <f>データ!ED6</f>
        <v>【6.54】</v>
      </c>
      <c r="O85" s="6" t="str">
        <f>データ!EO6</f>
        <v>【0.24】</v>
      </c>
    </row>
  </sheetData>
  <sheetProtection algorithmName="SHA-512" hashValue="NcRAxMECaQ03dPcRV4gaSshSnypqON5t26PaX9ISJcGz8iYEMc8W0ViF1Ft7mp06DmIk4ayqProKuuk8GCpLtA==" saltValue="CIFNg8eZBOMF2OiXWQ2/bQ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14" t="s">
        <v>57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2">
      <c r="A3" s="14" t="s">
        <v>21</v>
      </c>
      <c r="B3" s="16" t="s">
        <v>35</v>
      </c>
      <c r="C3" s="16" t="s">
        <v>59</v>
      </c>
      <c r="D3" s="16" t="s">
        <v>60</v>
      </c>
      <c r="E3" s="16" t="s">
        <v>6</v>
      </c>
      <c r="F3" s="16" t="s">
        <v>5</v>
      </c>
      <c r="G3" s="16" t="s">
        <v>27</v>
      </c>
      <c r="H3" s="74" t="s">
        <v>61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55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10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2">
      <c r="A4" s="14" t="s">
        <v>62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53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47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30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63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16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64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0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65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66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67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68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2">
      <c r="A5" s="14" t="s">
        <v>69</v>
      </c>
      <c r="B5" s="18"/>
      <c r="C5" s="18"/>
      <c r="D5" s="18"/>
      <c r="E5" s="18"/>
      <c r="F5" s="18"/>
      <c r="G5" s="18"/>
      <c r="H5" s="23" t="s">
        <v>58</v>
      </c>
      <c r="I5" s="23" t="s">
        <v>70</v>
      </c>
      <c r="J5" s="23" t="s">
        <v>71</v>
      </c>
      <c r="K5" s="23" t="s">
        <v>72</v>
      </c>
      <c r="L5" s="23" t="s">
        <v>73</v>
      </c>
      <c r="M5" s="23" t="s">
        <v>8</v>
      </c>
      <c r="N5" s="23" t="s">
        <v>74</v>
      </c>
      <c r="O5" s="23" t="s">
        <v>75</v>
      </c>
      <c r="P5" s="23" t="s">
        <v>76</v>
      </c>
      <c r="Q5" s="23" t="s">
        <v>77</v>
      </c>
      <c r="R5" s="23" t="s">
        <v>78</v>
      </c>
      <c r="S5" s="23" t="s">
        <v>79</v>
      </c>
      <c r="T5" s="23" t="s">
        <v>80</v>
      </c>
      <c r="U5" s="23" t="s">
        <v>1</v>
      </c>
      <c r="V5" s="23" t="s">
        <v>81</v>
      </c>
      <c r="W5" s="23" t="s">
        <v>82</v>
      </c>
      <c r="X5" s="23" t="s">
        <v>83</v>
      </c>
      <c r="Y5" s="23" t="s">
        <v>84</v>
      </c>
      <c r="Z5" s="23" t="s">
        <v>85</v>
      </c>
      <c r="AA5" s="23" t="s">
        <v>86</v>
      </c>
      <c r="AB5" s="23" t="s">
        <v>87</v>
      </c>
      <c r="AC5" s="23" t="s">
        <v>88</v>
      </c>
      <c r="AD5" s="23" t="s">
        <v>89</v>
      </c>
      <c r="AE5" s="23" t="s">
        <v>91</v>
      </c>
      <c r="AF5" s="23" t="s">
        <v>92</v>
      </c>
      <c r="AG5" s="23" t="s">
        <v>93</v>
      </c>
      <c r="AH5" s="23" t="s">
        <v>94</v>
      </c>
      <c r="AI5" s="23" t="s">
        <v>45</v>
      </c>
      <c r="AJ5" s="23" t="s">
        <v>84</v>
      </c>
      <c r="AK5" s="23" t="s">
        <v>85</v>
      </c>
      <c r="AL5" s="23" t="s">
        <v>86</v>
      </c>
      <c r="AM5" s="23" t="s">
        <v>87</v>
      </c>
      <c r="AN5" s="23" t="s">
        <v>88</v>
      </c>
      <c r="AO5" s="23" t="s">
        <v>89</v>
      </c>
      <c r="AP5" s="23" t="s">
        <v>91</v>
      </c>
      <c r="AQ5" s="23" t="s">
        <v>92</v>
      </c>
      <c r="AR5" s="23" t="s">
        <v>93</v>
      </c>
      <c r="AS5" s="23" t="s">
        <v>94</v>
      </c>
      <c r="AT5" s="23" t="s">
        <v>90</v>
      </c>
      <c r="AU5" s="23" t="s">
        <v>84</v>
      </c>
      <c r="AV5" s="23" t="s">
        <v>85</v>
      </c>
      <c r="AW5" s="23" t="s">
        <v>86</v>
      </c>
      <c r="AX5" s="23" t="s">
        <v>87</v>
      </c>
      <c r="AY5" s="23" t="s">
        <v>88</v>
      </c>
      <c r="AZ5" s="23" t="s">
        <v>89</v>
      </c>
      <c r="BA5" s="23" t="s">
        <v>91</v>
      </c>
      <c r="BB5" s="23" t="s">
        <v>92</v>
      </c>
      <c r="BC5" s="23" t="s">
        <v>93</v>
      </c>
      <c r="BD5" s="23" t="s">
        <v>94</v>
      </c>
      <c r="BE5" s="23" t="s">
        <v>90</v>
      </c>
      <c r="BF5" s="23" t="s">
        <v>84</v>
      </c>
      <c r="BG5" s="23" t="s">
        <v>85</v>
      </c>
      <c r="BH5" s="23" t="s">
        <v>86</v>
      </c>
      <c r="BI5" s="23" t="s">
        <v>87</v>
      </c>
      <c r="BJ5" s="23" t="s">
        <v>88</v>
      </c>
      <c r="BK5" s="23" t="s">
        <v>89</v>
      </c>
      <c r="BL5" s="23" t="s">
        <v>91</v>
      </c>
      <c r="BM5" s="23" t="s">
        <v>92</v>
      </c>
      <c r="BN5" s="23" t="s">
        <v>93</v>
      </c>
      <c r="BO5" s="23" t="s">
        <v>94</v>
      </c>
      <c r="BP5" s="23" t="s">
        <v>90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89</v>
      </c>
      <c r="BW5" s="23" t="s">
        <v>91</v>
      </c>
      <c r="BX5" s="23" t="s">
        <v>92</v>
      </c>
      <c r="BY5" s="23" t="s">
        <v>93</v>
      </c>
      <c r="BZ5" s="23" t="s">
        <v>94</v>
      </c>
      <c r="CA5" s="23" t="s">
        <v>90</v>
      </c>
      <c r="CB5" s="23" t="s">
        <v>84</v>
      </c>
      <c r="CC5" s="23" t="s">
        <v>85</v>
      </c>
      <c r="CD5" s="23" t="s">
        <v>86</v>
      </c>
      <c r="CE5" s="23" t="s">
        <v>87</v>
      </c>
      <c r="CF5" s="23" t="s">
        <v>88</v>
      </c>
      <c r="CG5" s="23" t="s">
        <v>89</v>
      </c>
      <c r="CH5" s="23" t="s">
        <v>91</v>
      </c>
      <c r="CI5" s="23" t="s">
        <v>92</v>
      </c>
      <c r="CJ5" s="23" t="s">
        <v>93</v>
      </c>
      <c r="CK5" s="23" t="s">
        <v>94</v>
      </c>
      <c r="CL5" s="23" t="s">
        <v>90</v>
      </c>
      <c r="CM5" s="23" t="s">
        <v>84</v>
      </c>
      <c r="CN5" s="23" t="s">
        <v>85</v>
      </c>
      <c r="CO5" s="23" t="s">
        <v>86</v>
      </c>
      <c r="CP5" s="23" t="s">
        <v>87</v>
      </c>
      <c r="CQ5" s="23" t="s">
        <v>88</v>
      </c>
      <c r="CR5" s="23" t="s">
        <v>89</v>
      </c>
      <c r="CS5" s="23" t="s">
        <v>91</v>
      </c>
      <c r="CT5" s="23" t="s">
        <v>92</v>
      </c>
      <c r="CU5" s="23" t="s">
        <v>93</v>
      </c>
      <c r="CV5" s="23" t="s">
        <v>94</v>
      </c>
      <c r="CW5" s="23" t="s">
        <v>90</v>
      </c>
      <c r="CX5" s="23" t="s">
        <v>84</v>
      </c>
      <c r="CY5" s="23" t="s">
        <v>85</v>
      </c>
      <c r="CZ5" s="23" t="s">
        <v>86</v>
      </c>
      <c r="DA5" s="23" t="s">
        <v>87</v>
      </c>
      <c r="DB5" s="23" t="s">
        <v>88</v>
      </c>
      <c r="DC5" s="23" t="s">
        <v>89</v>
      </c>
      <c r="DD5" s="23" t="s">
        <v>91</v>
      </c>
      <c r="DE5" s="23" t="s">
        <v>92</v>
      </c>
      <c r="DF5" s="23" t="s">
        <v>93</v>
      </c>
      <c r="DG5" s="23" t="s">
        <v>94</v>
      </c>
      <c r="DH5" s="23" t="s">
        <v>90</v>
      </c>
      <c r="DI5" s="23" t="s">
        <v>84</v>
      </c>
      <c r="DJ5" s="23" t="s">
        <v>85</v>
      </c>
      <c r="DK5" s="23" t="s">
        <v>86</v>
      </c>
      <c r="DL5" s="23" t="s">
        <v>87</v>
      </c>
      <c r="DM5" s="23" t="s">
        <v>88</v>
      </c>
      <c r="DN5" s="23" t="s">
        <v>89</v>
      </c>
      <c r="DO5" s="23" t="s">
        <v>91</v>
      </c>
      <c r="DP5" s="23" t="s">
        <v>92</v>
      </c>
      <c r="DQ5" s="23" t="s">
        <v>93</v>
      </c>
      <c r="DR5" s="23" t="s">
        <v>94</v>
      </c>
      <c r="DS5" s="23" t="s">
        <v>90</v>
      </c>
      <c r="DT5" s="23" t="s">
        <v>84</v>
      </c>
      <c r="DU5" s="23" t="s">
        <v>85</v>
      </c>
      <c r="DV5" s="23" t="s">
        <v>86</v>
      </c>
      <c r="DW5" s="23" t="s">
        <v>87</v>
      </c>
      <c r="DX5" s="23" t="s">
        <v>88</v>
      </c>
      <c r="DY5" s="23" t="s">
        <v>89</v>
      </c>
      <c r="DZ5" s="23" t="s">
        <v>91</v>
      </c>
      <c r="EA5" s="23" t="s">
        <v>92</v>
      </c>
      <c r="EB5" s="23" t="s">
        <v>93</v>
      </c>
      <c r="EC5" s="23" t="s">
        <v>94</v>
      </c>
      <c r="ED5" s="23" t="s">
        <v>90</v>
      </c>
      <c r="EE5" s="23" t="s">
        <v>84</v>
      </c>
      <c r="EF5" s="23" t="s">
        <v>85</v>
      </c>
      <c r="EG5" s="23" t="s">
        <v>86</v>
      </c>
      <c r="EH5" s="23" t="s">
        <v>87</v>
      </c>
      <c r="EI5" s="23" t="s">
        <v>88</v>
      </c>
      <c r="EJ5" s="23" t="s">
        <v>89</v>
      </c>
      <c r="EK5" s="23" t="s">
        <v>91</v>
      </c>
      <c r="EL5" s="23" t="s">
        <v>92</v>
      </c>
      <c r="EM5" s="23" t="s">
        <v>93</v>
      </c>
      <c r="EN5" s="23" t="s">
        <v>94</v>
      </c>
      <c r="EO5" s="23" t="s">
        <v>90</v>
      </c>
    </row>
    <row r="6" spans="1:148" s="13" customFormat="1" x14ac:dyDescent="0.2">
      <c r="A6" s="14" t="s">
        <v>95</v>
      </c>
      <c r="B6" s="19">
        <f t="shared" ref="B6:X6" si="1">B7</f>
        <v>2021</v>
      </c>
      <c r="C6" s="19">
        <f t="shared" si="1"/>
        <v>92142</v>
      </c>
      <c r="D6" s="19">
        <f t="shared" si="1"/>
        <v>46</v>
      </c>
      <c r="E6" s="19">
        <f t="shared" si="1"/>
        <v>17</v>
      </c>
      <c r="F6" s="19">
        <f t="shared" si="1"/>
        <v>1</v>
      </c>
      <c r="G6" s="19">
        <f t="shared" si="1"/>
        <v>0</v>
      </c>
      <c r="H6" s="19" t="str">
        <f t="shared" si="1"/>
        <v>栃木県　さくら市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公共下水道</v>
      </c>
      <c r="L6" s="19" t="str">
        <f t="shared" si="1"/>
        <v>Cc2</v>
      </c>
      <c r="M6" s="19" t="str">
        <f t="shared" si="1"/>
        <v>非設置</v>
      </c>
      <c r="N6" s="24" t="str">
        <f t="shared" si="1"/>
        <v>-</v>
      </c>
      <c r="O6" s="24">
        <f t="shared" si="1"/>
        <v>63.1</v>
      </c>
      <c r="P6" s="24">
        <f t="shared" si="1"/>
        <v>36.31</v>
      </c>
      <c r="Q6" s="24">
        <f t="shared" si="1"/>
        <v>86.21</v>
      </c>
      <c r="R6" s="24">
        <f t="shared" si="1"/>
        <v>2530</v>
      </c>
      <c r="S6" s="24">
        <f t="shared" si="1"/>
        <v>44006</v>
      </c>
      <c r="T6" s="24">
        <f t="shared" si="1"/>
        <v>125.63</v>
      </c>
      <c r="U6" s="24">
        <f t="shared" si="1"/>
        <v>350.28</v>
      </c>
      <c r="V6" s="24">
        <f t="shared" si="1"/>
        <v>15924</v>
      </c>
      <c r="W6" s="24">
        <f t="shared" si="1"/>
        <v>5.12</v>
      </c>
      <c r="X6" s="24">
        <f t="shared" si="1"/>
        <v>3110.16</v>
      </c>
      <c r="Y6" s="28" t="str">
        <f t="shared" ref="Y6:AH6" si="2">IF(Y7="",NA(),Y7)</f>
        <v>-</v>
      </c>
      <c r="Z6" s="28" t="str">
        <f t="shared" si="2"/>
        <v>-</v>
      </c>
      <c r="AA6" s="28">
        <f t="shared" si="2"/>
        <v>125.24</v>
      </c>
      <c r="AB6" s="28">
        <f t="shared" si="2"/>
        <v>125.45</v>
      </c>
      <c r="AC6" s="28">
        <f t="shared" si="2"/>
        <v>123.23</v>
      </c>
      <c r="AD6" s="28" t="str">
        <f t="shared" si="2"/>
        <v>-</v>
      </c>
      <c r="AE6" s="28" t="str">
        <f t="shared" si="2"/>
        <v>-</v>
      </c>
      <c r="AF6" s="28">
        <f t="shared" si="2"/>
        <v>106.57</v>
      </c>
      <c r="AG6" s="28">
        <f t="shared" si="2"/>
        <v>107.21</v>
      </c>
      <c r="AH6" s="28">
        <f t="shared" si="2"/>
        <v>107.08</v>
      </c>
      <c r="AI6" s="24" t="str">
        <f>IF(AI7="","",IF(AI7="-","【-】","【"&amp;SUBSTITUTE(TEXT(AI7,"#,##0.00"),"-","△")&amp;"】"))</f>
        <v>【107.02】</v>
      </c>
      <c r="AJ6" s="28" t="str">
        <f t="shared" ref="AJ6:AS6" si="3">IF(AJ7="",NA(),AJ7)</f>
        <v>-</v>
      </c>
      <c r="AK6" s="28" t="str">
        <f t="shared" si="3"/>
        <v>-</v>
      </c>
      <c r="AL6" s="24">
        <f t="shared" si="3"/>
        <v>0</v>
      </c>
      <c r="AM6" s="24">
        <f t="shared" si="3"/>
        <v>0</v>
      </c>
      <c r="AN6" s="24">
        <f t="shared" si="3"/>
        <v>0</v>
      </c>
      <c r="AO6" s="28" t="str">
        <f t="shared" si="3"/>
        <v>-</v>
      </c>
      <c r="AP6" s="28" t="str">
        <f t="shared" si="3"/>
        <v>-</v>
      </c>
      <c r="AQ6" s="28">
        <f t="shared" si="3"/>
        <v>53.44</v>
      </c>
      <c r="AR6" s="28">
        <f t="shared" si="3"/>
        <v>43.71</v>
      </c>
      <c r="AS6" s="28">
        <f t="shared" si="3"/>
        <v>45.94</v>
      </c>
      <c r="AT6" s="24" t="str">
        <f>IF(AT7="","",IF(AT7="-","【-】","【"&amp;SUBSTITUTE(TEXT(AT7,"#,##0.00"),"-","△")&amp;"】"))</f>
        <v>【3.09】</v>
      </c>
      <c r="AU6" s="28" t="str">
        <f t="shared" ref="AU6:BD6" si="4">IF(AU7="",NA(),AU7)</f>
        <v>-</v>
      </c>
      <c r="AV6" s="28" t="str">
        <f t="shared" si="4"/>
        <v>-</v>
      </c>
      <c r="AW6" s="28">
        <f t="shared" si="4"/>
        <v>30.62</v>
      </c>
      <c r="AX6" s="28">
        <f t="shared" si="4"/>
        <v>41.03</v>
      </c>
      <c r="AY6" s="28">
        <f t="shared" si="4"/>
        <v>46.79</v>
      </c>
      <c r="AZ6" s="28" t="str">
        <f t="shared" si="4"/>
        <v>-</v>
      </c>
      <c r="BA6" s="28" t="str">
        <f t="shared" si="4"/>
        <v>-</v>
      </c>
      <c r="BB6" s="28">
        <f t="shared" si="4"/>
        <v>47.03</v>
      </c>
      <c r="BC6" s="28">
        <f t="shared" si="4"/>
        <v>40.67</v>
      </c>
      <c r="BD6" s="28">
        <f t="shared" si="4"/>
        <v>47.7</v>
      </c>
      <c r="BE6" s="24" t="str">
        <f>IF(BE7="","",IF(BE7="-","【-】","【"&amp;SUBSTITUTE(TEXT(BE7,"#,##0.00"),"-","△")&amp;"】"))</f>
        <v>【71.39】</v>
      </c>
      <c r="BF6" s="28" t="str">
        <f t="shared" ref="BF6:BO6" si="5">IF(BF7="",NA(),BF7)</f>
        <v>-</v>
      </c>
      <c r="BG6" s="28" t="str">
        <f t="shared" si="5"/>
        <v>-</v>
      </c>
      <c r="BH6" s="28">
        <f t="shared" si="5"/>
        <v>2243.04</v>
      </c>
      <c r="BI6" s="28">
        <f t="shared" si="5"/>
        <v>2094.9499999999998</v>
      </c>
      <c r="BJ6" s="28">
        <f t="shared" si="5"/>
        <v>1977.56</v>
      </c>
      <c r="BK6" s="28" t="str">
        <f t="shared" si="5"/>
        <v>-</v>
      </c>
      <c r="BL6" s="28" t="str">
        <f t="shared" si="5"/>
        <v>-</v>
      </c>
      <c r="BM6" s="28">
        <f t="shared" si="5"/>
        <v>1001.3</v>
      </c>
      <c r="BN6" s="28">
        <f t="shared" si="5"/>
        <v>1050.51</v>
      </c>
      <c r="BO6" s="28">
        <f t="shared" si="5"/>
        <v>1102.01</v>
      </c>
      <c r="BP6" s="24" t="str">
        <f>IF(BP7="","",IF(BP7="-","【-】","【"&amp;SUBSTITUTE(TEXT(BP7,"#,##0.00"),"-","△")&amp;"】"))</f>
        <v>【669.11】</v>
      </c>
      <c r="BQ6" s="28" t="str">
        <f t="shared" ref="BQ6:BZ6" si="6">IF(BQ7="",NA(),BQ7)</f>
        <v>-</v>
      </c>
      <c r="BR6" s="28" t="str">
        <f t="shared" si="6"/>
        <v>-</v>
      </c>
      <c r="BS6" s="28">
        <f t="shared" si="6"/>
        <v>88.08</v>
      </c>
      <c r="BT6" s="28">
        <f t="shared" si="6"/>
        <v>88.18</v>
      </c>
      <c r="BU6" s="28">
        <f t="shared" si="6"/>
        <v>87.3</v>
      </c>
      <c r="BV6" s="28" t="str">
        <f t="shared" si="6"/>
        <v>-</v>
      </c>
      <c r="BW6" s="28" t="str">
        <f t="shared" si="6"/>
        <v>-</v>
      </c>
      <c r="BX6" s="28">
        <f t="shared" si="6"/>
        <v>81.88</v>
      </c>
      <c r="BY6" s="28">
        <f t="shared" si="6"/>
        <v>82.65</v>
      </c>
      <c r="BZ6" s="28">
        <f t="shared" si="6"/>
        <v>82.55</v>
      </c>
      <c r="CA6" s="24" t="str">
        <f>IF(CA7="","",IF(CA7="-","【-】","【"&amp;SUBSTITUTE(TEXT(CA7,"#,##0.00"),"-","△")&amp;"】"))</f>
        <v>【99.73】</v>
      </c>
      <c r="CB6" s="28" t="str">
        <f t="shared" ref="CB6:CK6" si="7">IF(CB7="",NA(),CB7)</f>
        <v>-</v>
      </c>
      <c r="CC6" s="28" t="str">
        <f t="shared" si="7"/>
        <v>-</v>
      </c>
      <c r="CD6" s="28">
        <f t="shared" si="7"/>
        <v>150</v>
      </c>
      <c r="CE6" s="28">
        <f t="shared" si="7"/>
        <v>150</v>
      </c>
      <c r="CF6" s="28">
        <f t="shared" si="7"/>
        <v>150</v>
      </c>
      <c r="CG6" s="28" t="str">
        <f t="shared" si="7"/>
        <v>-</v>
      </c>
      <c r="CH6" s="28" t="str">
        <f t="shared" si="7"/>
        <v>-</v>
      </c>
      <c r="CI6" s="28">
        <f t="shared" si="7"/>
        <v>187.55</v>
      </c>
      <c r="CJ6" s="28">
        <f t="shared" si="7"/>
        <v>186.3</v>
      </c>
      <c r="CK6" s="28">
        <f t="shared" si="7"/>
        <v>188.38</v>
      </c>
      <c r="CL6" s="24" t="str">
        <f>IF(CL7="","",IF(CL7="-","【-】","【"&amp;SUBSTITUTE(TEXT(CL7,"#,##0.00"),"-","△")&amp;"】"))</f>
        <v>【134.98】</v>
      </c>
      <c r="CM6" s="28" t="str">
        <f t="shared" ref="CM6:CV6" si="8">IF(CM7="",NA(),CM7)</f>
        <v>-</v>
      </c>
      <c r="CN6" s="28" t="str">
        <f t="shared" si="8"/>
        <v>-</v>
      </c>
      <c r="CO6" s="28">
        <f t="shared" si="8"/>
        <v>31.83</v>
      </c>
      <c r="CP6" s="28">
        <f t="shared" si="8"/>
        <v>32.03</v>
      </c>
      <c r="CQ6" s="28">
        <f t="shared" si="8"/>
        <v>58.87</v>
      </c>
      <c r="CR6" s="28" t="str">
        <f t="shared" si="8"/>
        <v>-</v>
      </c>
      <c r="CS6" s="28" t="str">
        <f t="shared" si="8"/>
        <v>-</v>
      </c>
      <c r="CT6" s="28">
        <f t="shared" si="8"/>
        <v>50.94</v>
      </c>
      <c r="CU6" s="28">
        <f t="shared" si="8"/>
        <v>50.53</v>
      </c>
      <c r="CV6" s="28">
        <f t="shared" si="8"/>
        <v>51.42</v>
      </c>
      <c r="CW6" s="24" t="str">
        <f>IF(CW7="","",IF(CW7="-","【-】","【"&amp;SUBSTITUTE(TEXT(CW7,"#,##0.00"),"-","△")&amp;"】"))</f>
        <v>【59.99】</v>
      </c>
      <c r="CX6" s="28" t="str">
        <f t="shared" ref="CX6:DG6" si="9">IF(CX7="",NA(),CX7)</f>
        <v>-</v>
      </c>
      <c r="CY6" s="28" t="str">
        <f t="shared" si="9"/>
        <v>-</v>
      </c>
      <c r="CZ6" s="28">
        <f t="shared" si="9"/>
        <v>93.95</v>
      </c>
      <c r="DA6" s="28">
        <f t="shared" si="9"/>
        <v>92.88</v>
      </c>
      <c r="DB6" s="28">
        <f t="shared" si="9"/>
        <v>92.74</v>
      </c>
      <c r="DC6" s="28" t="str">
        <f t="shared" si="9"/>
        <v>-</v>
      </c>
      <c r="DD6" s="28" t="str">
        <f t="shared" si="9"/>
        <v>-</v>
      </c>
      <c r="DE6" s="28">
        <f t="shared" si="9"/>
        <v>82.55</v>
      </c>
      <c r="DF6" s="28">
        <f t="shared" si="9"/>
        <v>82.08</v>
      </c>
      <c r="DG6" s="28">
        <f t="shared" si="9"/>
        <v>81.34</v>
      </c>
      <c r="DH6" s="24" t="str">
        <f>IF(DH7="","",IF(DH7="-","【-】","【"&amp;SUBSTITUTE(TEXT(DH7,"#,##0.00"),"-","△")&amp;"】"))</f>
        <v>【95.72】</v>
      </c>
      <c r="DI6" s="28" t="str">
        <f t="shared" ref="DI6:DR6" si="10">IF(DI7="",NA(),DI7)</f>
        <v>-</v>
      </c>
      <c r="DJ6" s="28" t="str">
        <f t="shared" si="10"/>
        <v>-</v>
      </c>
      <c r="DK6" s="28">
        <f t="shared" si="10"/>
        <v>3.64</v>
      </c>
      <c r="DL6" s="28">
        <f t="shared" si="10"/>
        <v>6.46</v>
      </c>
      <c r="DM6" s="28">
        <f t="shared" si="10"/>
        <v>10.199999999999999</v>
      </c>
      <c r="DN6" s="28" t="str">
        <f t="shared" si="10"/>
        <v>-</v>
      </c>
      <c r="DO6" s="28" t="str">
        <f t="shared" si="10"/>
        <v>-</v>
      </c>
      <c r="DP6" s="28">
        <f t="shared" si="10"/>
        <v>15.85</v>
      </c>
      <c r="DQ6" s="28">
        <f t="shared" si="10"/>
        <v>12.7</v>
      </c>
      <c r="DR6" s="28">
        <f t="shared" si="10"/>
        <v>14.65</v>
      </c>
      <c r="DS6" s="24" t="str">
        <f>IF(DS7="","",IF(DS7="-","【-】","【"&amp;SUBSTITUTE(TEXT(DS7,"#,##0.00"),"-","△")&amp;"】"))</f>
        <v>【38.17】</v>
      </c>
      <c r="DT6" s="28" t="str">
        <f t="shared" ref="DT6:EC6" si="11">IF(DT7="",NA(),DT7)</f>
        <v>-</v>
      </c>
      <c r="DU6" s="28" t="str">
        <f t="shared" si="11"/>
        <v>-</v>
      </c>
      <c r="DV6" s="24">
        <f t="shared" si="11"/>
        <v>0</v>
      </c>
      <c r="DW6" s="24">
        <f t="shared" si="11"/>
        <v>0</v>
      </c>
      <c r="DX6" s="24">
        <f t="shared" si="11"/>
        <v>0</v>
      </c>
      <c r="DY6" s="28" t="str">
        <f t="shared" si="11"/>
        <v>-</v>
      </c>
      <c r="DZ6" s="28" t="str">
        <f t="shared" si="11"/>
        <v>-</v>
      </c>
      <c r="EA6" s="24">
        <f t="shared" si="11"/>
        <v>0</v>
      </c>
      <c r="EB6" s="24">
        <f t="shared" si="11"/>
        <v>0</v>
      </c>
      <c r="EC6" s="28">
        <f t="shared" si="11"/>
        <v>0.1</v>
      </c>
      <c r="ED6" s="24" t="str">
        <f>IF(ED7="","",IF(ED7="-","【-】","【"&amp;SUBSTITUTE(TEXT(ED7,"#,##0.00"),"-","△")&amp;"】"))</f>
        <v>【6.54】</v>
      </c>
      <c r="EE6" s="28" t="str">
        <f t="shared" ref="EE6:EN6" si="12">IF(EE7="",NA(),EE7)</f>
        <v>-</v>
      </c>
      <c r="EF6" s="28" t="str">
        <f t="shared" si="12"/>
        <v>-</v>
      </c>
      <c r="EG6" s="24">
        <f t="shared" si="12"/>
        <v>0</v>
      </c>
      <c r="EH6" s="24">
        <f t="shared" si="12"/>
        <v>0</v>
      </c>
      <c r="EI6" s="24">
        <f t="shared" si="12"/>
        <v>0</v>
      </c>
      <c r="EJ6" s="28" t="str">
        <f t="shared" si="12"/>
        <v>-</v>
      </c>
      <c r="EK6" s="28" t="str">
        <f t="shared" si="12"/>
        <v>-</v>
      </c>
      <c r="EL6" s="28">
        <f t="shared" si="12"/>
        <v>0.15</v>
      </c>
      <c r="EM6" s="28">
        <f t="shared" si="12"/>
        <v>1.65</v>
      </c>
      <c r="EN6" s="28">
        <f t="shared" si="12"/>
        <v>0.14000000000000001</v>
      </c>
      <c r="EO6" s="24" t="str">
        <f>IF(EO7="","",IF(EO7="-","【-】","【"&amp;SUBSTITUTE(TEXT(EO7,"#,##0.00"),"-","△")&amp;"】"))</f>
        <v>【0.24】</v>
      </c>
    </row>
    <row r="7" spans="1:148" s="13" customFormat="1" x14ac:dyDescent="0.2">
      <c r="A7" s="14"/>
      <c r="B7" s="20">
        <v>2021</v>
      </c>
      <c r="C7" s="20">
        <v>92142</v>
      </c>
      <c r="D7" s="20">
        <v>46</v>
      </c>
      <c r="E7" s="20">
        <v>17</v>
      </c>
      <c r="F7" s="20">
        <v>1</v>
      </c>
      <c r="G7" s="20">
        <v>0</v>
      </c>
      <c r="H7" s="20" t="s">
        <v>96</v>
      </c>
      <c r="I7" s="20" t="s">
        <v>97</v>
      </c>
      <c r="J7" s="20" t="s">
        <v>98</v>
      </c>
      <c r="K7" s="20" t="s">
        <v>99</v>
      </c>
      <c r="L7" s="20" t="s">
        <v>100</v>
      </c>
      <c r="M7" s="20" t="s">
        <v>101</v>
      </c>
      <c r="N7" s="25" t="s">
        <v>102</v>
      </c>
      <c r="O7" s="25">
        <v>63.1</v>
      </c>
      <c r="P7" s="25">
        <v>36.31</v>
      </c>
      <c r="Q7" s="25">
        <v>86.21</v>
      </c>
      <c r="R7" s="25">
        <v>2530</v>
      </c>
      <c r="S7" s="25">
        <v>44006</v>
      </c>
      <c r="T7" s="25">
        <v>125.63</v>
      </c>
      <c r="U7" s="25">
        <v>350.28</v>
      </c>
      <c r="V7" s="25">
        <v>15924</v>
      </c>
      <c r="W7" s="25">
        <v>5.12</v>
      </c>
      <c r="X7" s="25">
        <v>3110.16</v>
      </c>
      <c r="Y7" s="25" t="s">
        <v>102</v>
      </c>
      <c r="Z7" s="25" t="s">
        <v>102</v>
      </c>
      <c r="AA7" s="25">
        <v>125.24</v>
      </c>
      <c r="AB7" s="25">
        <v>125.45</v>
      </c>
      <c r="AC7" s="25">
        <v>123.23</v>
      </c>
      <c r="AD7" s="25" t="s">
        <v>102</v>
      </c>
      <c r="AE7" s="25" t="s">
        <v>102</v>
      </c>
      <c r="AF7" s="25">
        <v>106.57</v>
      </c>
      <c r="AG7" s="25">
        <v>107.21</v>
      </c>
      <c r="AH7" s="25">
        <v>107.08</v>
      </c>
      <c r="AI7" s="25">
        <v>107.02</v>
      </c>
      <c r="AJ7" s="25" t="s">
        <v>102</v>
      </c>
      <c r="AK7" s="25" t="s">
        <v>102</v>
      </c>
      <c r="AL7" s="25">
        <v>0</v>
      </c>
      <c r="AM7" s="25">
        <v>0</v>
      </c>
      <c r="AN7" s="25">
        <v>0</v>
      </c>
      <c r="AO7" s="25" t="s">
        <v>102</v>
      </c>
      <c r="AP7" s="25" t="s">
        <v>102</v>
      </c>
      <c r="AQ7" s="25">
        <v>53.44</v>
      </c>
      <c r="AR7" s="25">
        <v>43.71</v>
      </c>
      <c r="AS7" s="25">
        <v>45.94</v>
      </c>
      <c r="AT7" s="25">
        <v>3.09</v>
      </c>
      <c r="AU7" s="25" t="s">
        <v>102</v>
      </c>
      <c r="AV7" s="25" t="s">
        <v>102</v>
      </c>
      <c r="AW7" s="25">
        <v>30.62</v>
      </c>
      <c r="AX7" s="25">
        <v>41.03</v>
      </c>
      <c r="AY7" s="25">
        <v>46.79</v>
      </c>
      <c r="AZ7" s="25" t="s">
        <v>102</v>
      </c>
      <c r="BA7" s="25" t="s">
        <v>102</v>
      </c>
      <c r="BB7" s="25">
        <v>47.03</v>
      </c>
      <c r="BC7" s="25">
        <v>40.67</v>
      </c>
      <c r="BD7" s="25">
        <v>47.7</v>
      </c>
      <c r="BE7" s="25">
        <v>71.39</v>
      </c>
      <c r="BF7" s="25" t="s">
        <v>102</v>
      </c>
      <c r="BG7" s="25" t="s">
        <v>102</v>
      </c>
      <c r="BH7" s="25">
        <v>2243.04</v>
      </c>
      <c r="BI7" s="25">
        <v>2094.9499999999998</v>
      </c>
      <c r="BJ7" s="25">
        <v>1977.56</v>
      </c>
      <c r="BK7" s="25" t="s">
        <v>102</v>
      </c>
      <c r="BL7" s="25" t="s">
        <v>102</v>
      </c>
      <c r="BM7" s="25">
        <v>1001.3</v>
      </c>
      <c r="BN7" s="25">
        <v>1050.51</v>
      </c>
      <c r="BO7" s="25">
        <v>1102.01</v>
      </c>
      <c r="BP7" s="25">
        <v>669.11</v>
      </c>
      <c r="BQ7" s="25" t="s">
        <v>102</v>
      </c>
      <c r="BR7" s="25" t="s">
        <v>102</v>
      </c>
      <c r="BS7" s="25">
        <v>88.08</v>
      </c>
      <c r="BT7" s="25">
        <v>88.18</v>
      </c>
      <c r="BU7" s="25">
        <v>87.3</v>
      </c>
      <c r="BV7" s="25" t="s">
        <v>102</v>
      </c>
      <c r="BW7" s="25" t="s">
        <v>102</v>
      </c>
      <c r="BX7" s="25">
        <v>81.88</v>
      </c>
      <c r="BY7" s="25">
        <v>82.65</v>
      </c>
      <c r="BZ7" s="25">
        <v>82.55</v>
      </c>
      <c r="CA7" s="25">
        <v>99.73</v>
      </c>
      <c r="CB7" s="25" t="s">
        <v>102</v>
      </c>
      <c r="CC7" s="25" t="s">
        <v>102</v>
      </c>
      <c r="CD7" s="25">
        <v>150</v>
      </c>
      <c r="CE7" s="25">
        <v>150</v>
      </c>
      <c r="CF7" s="25">
        <v>150</v>
      </c>
      <c r="CG7" s="25" t="s">
        <v>102</v>
      </c>
      <c r="CH7" s="25" t="s">
        <v>102</v>
      </c>
      <c r="CI7" s="25">
        <v>187.55</v>
      </c>
      <c r="CJ7" s="25">
        <v>186.3</v>
      </c>
      <c r="CK7" s="25">
        <v>188.38</v>
      </c>
      <c r="CL7" s="25">
        <v>134.97999999999999</v>
      </c>
      <c r="CM7" s="25" t="s">
        <v>102</v>
      </c>
      <c r="CN7" s="25" t="s">
        <v>102</v>
      </c>
      <c r="CO7" s="25">
        <v>31.83</v>
      </c>
      <c r="CP7" s="25">
        <v>32.03</v>
      </c>
      <c r="CQ7" s="25">
        <v>58.87</v>
      </c>
      <c r="CR7" s="25" t="s">
        <v>102</v>
      </c>
      <c r="CS7" s="25" t="s">
        <v>102</v>
      </c>
      <c r="CT7" s="25">
        <v>50.94</v>
      </c>
      <c r="CU7" s="25">
        <v>50.53</v>
      </c>
      <c r="CV7" s="25">
        <v>51.42</v>
      </c>
      <c r="CW7" s="25">
        <v>59.99</v>
      </c>
      <c r="CX7" s="25" t="s">
        <v>102</v>
      </c>
      <c r="CY7" s="25" t="s">
        <v>102</v>
      </c>
      <c r="CZ7" s="25">
        <v>93.95</v>
      </c>
      <c r="DA7" s="25">
        <v>92.88</v>
      </c>
      <c r="DB7" s="25">
        <v>92.74</v>
      </c>
      <c r="DC7" s="25" t="s">
        <v>102</v>
      </c>
      <c r="DD7" s="25" t="s">
        <v>102</v>
      </c>
      <c r="DE7" s="25">
        <v>82.55</v>
      </c>
      <c r="DF7" s="25">
        <v>82.08</v>
      </c>
      <c r="DG7" s="25">
        <v>81.34</v>
      </c>
      <c r="DH7" s="25">
        <v>95.72</v>
      </c>
      <c r="DI7" s="25" t="s">
        <v>102</v>
      </c>
      <c r="DJ7" s="25" t="s">
        <v>102</v>
      </c>
      <c r="DK7" s="25">
        <v>3.64</v>
      </c>
      <c r="DL7" s="25">
        <v>6.46</v>
      </c>
      <c r="DM7" s="25">
        <v>10.199999999999999</v>
      </c>
      <c r="DN7" s="25" t="s">
        <v>102</v>
      </c>
      <c r="DO7" s="25" t="s">
        <v>102</v>
      </c>
      <c r="DP7" s="25">
        <v>15.85</v>
      </c>
      <c r="DQ7" s="25">
        <v>12.7</v>
      </c>
      <c r="DR7" s="25">
        <v>14.65</v>
      </c>
      <c r="DS7" s="25">
        <v>38.17</v>
      </c>
      <c r="DT7" s="25" t="s">
        <v>102</v>
      </c>
      <c r="DU7" s="25" t="s">
        <v>102</v>
      </c>
      <c r="DV7" s="25">
        <v>0</v>
      </c>
      <c r="DW7" s="25">
        <v>0</v>
      </c>
      <c r="DX7" s="25">
        <v>0</v>
      </c>
      <c r="DY7" s="25" t="s">
        <v>102</v>
      </c>
      <c r="DZ7" s="25" t="s">
        <v>102</v>
      </c>
      <c r="EA7" s="25">
        <v>0</v>
      </c>
      <c r="EB7" s="25">
        <v>0</v>
      </c>
      <c r="EC7" s="25">
        <v>0.1</v>
      </c>
      <c r="ED7" s="25">
        <v>6.54</v>
      </c>
      <c r="EE7" s="25" t="s">
        <v>102</v>
      </c>
      <c r="EF7" s="25" t="s">
        <v>102</v>
      </c>
      <c r="EG7" s="25">
        <v>0</v>
      </c>
      <c r="EH7" s="25">
        <v>0</v>
      </c>
      <c r="EI7" s="25">
        <v>0</v>
      </c>
      <c r="EJ7" s="25" t="s">
        <v>102</v>
      </c>
      <c r="EK7" s="25" t="s">
        <v>102</v>
      </c>
      <c r="EL7" s="25">
        <v>0.15</v>
      </c>
      <c r="EM7" s="25">
        <v>1.65</v>
      </c>
      <c r="EN7" s="25">
        <v>0.14000000000000001</v>
      </c>
      <c r="EO7" s="25">
        <v>0.24</v>
      </c>
    </row>
    <row r="8" spans="1:148" x14ac:dyDescent="0.2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x14ac:dyDescent="0.2">
      <c r="A9" s="15"/>
      <c r="B9" s="15" t="s">
        <v>103</v>
      </c>
      <c r="C9" s="15" t="s">
        <v>104</v>
      </c>
      <c r="D9" s="15" t="s">
        <v>105</v>
      </c>
      <c r="E9" s="15" t="s">
        <v>106</v>
      </c>
      <c r="F9" s="15" t="s">
        <v>107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8" x14ac:dyDescent="0.2">
      <c r="A10" s="15" t="s">
        <v>35</v>
      </c>
      <c r="B10" s="21">
        <f>DATEVALUE($B7+12-B11&amp;"/1/"&amp;B12)</f>
        <v>47119</v>
      </c>
      <c r="C10" s="21">
        <f>DATEVALUE($B7+12-C11&amp;"/1/"&amp;C12)</f>
        <v>47484</v>
      </c>
      <c r="D10" s="22">
        <f>DATEVALUE($B7+12-D11&amp;"/1/"&amp;D12)</f>
        <v>47849</v>
      </c>
      <c r="E10" s="22">
        <f>DATEVALUE($B7+12-E11&amp;"/1/"&amp;E12)</f>
        <v>48215</v>
      </c>
      <c r="F10" s="22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北原　亜里紗</cp:lastModifiedBy>
  <dcterms:created xsi:type="dcterms:W3CDTF">2023-01-12T23:27:53Z</dcterms:created>
  <dcterms:modified xsi:type="dcterms:W3CDTF">2023-01-31T04:30:57Z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2023-01-24T02:51:29Z</vt:filetime>
  </property>
</Properties>
</file>