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Afhn/LIXcCzL9AtrTmz4V0G9/XrmaNCzcnMfxblsBjqNuuZRUO4dY/N9n+HJZV8egHubdekNAqV0su2Nz8M5Zw==" workbookSaltValue="ARa19R04nkpd2ffbsTnk1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<sst xmlns="http://schemas.openxmlformats.org/spreadsheetml/2006/main" count="319" uniqueCount="115">
  <si>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</si>
  <si>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</si>
  <si>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</si>
  <si>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</si>
  <si>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</si>
  <si>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</si>
  <si>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</si>
  <si>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</si>
  <si>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</si>
  <si>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</si>
  <si>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</si>
  <si>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</si>
  <si>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</si>
  <si>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</si>
  <si>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</si>
  <si>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</si>
  <si>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</si>
  <si>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</si>
  <si>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</si>
  <si>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</si>
  <si>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</si>
  <si>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</si>
  <si>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</si>
  <si>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</si>
  <si>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</si>
  <si>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</si>
  <si>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</si>
  <si>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</si>
  <si>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</si>
  <si>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</si>
  <si>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</si>
  <si>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</si>
  <si>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</si>
  <si>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</si>
  <si>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</si>
  <si>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</si>
  <si>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</si>
  <si>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</si>
  <si>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</si>
  <si>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</si>
  <si>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</si>
  <si>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</si>
  <si>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</si>
  <si>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</si>
  <si>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</si>
  <si>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</si>
  <si>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</si>
  <si>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</si>
  <si>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</si>
  <si>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</si>
  <si>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</si>
  <si>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</si>
  <si>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</si>
  <si>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</si>
  <si>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</si>
  <si>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</si>
  <si>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</si>
  <si>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</si>
  <si>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</si>
  <si>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</si>
  <si>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</si>
  <si>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</si>
  <si>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</si>
  <si>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</si>
  <si>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</si>
  <si>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</si>
  <si>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</si>
  <si>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</si>
  <si>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</si>
  <si>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</si>
  <si>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</si>
  <si>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</si>
  <si>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</si>
  <si>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</si>
  <si>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</si>
  <si>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</si>
  <si>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</si>
  <si>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</si>
  <si>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</si>
  <si>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</si>
  <si>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</si>
  <si>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</si>
  <si>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</si>
  <si>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</si>
  <si>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</si>
  <si>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</si>
  <si>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</si>
  <si>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</si>
  <si>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</si>
  <si>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</si>
  <si>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</si>
  <si>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</si>
  <si>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</si>
  <si>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</si>
  <si>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</si>
  <si>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</si>
  <si>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</si>
  <si>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</si>
  <si>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</si>
  <si>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</si>
  <si>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</si>
  <si>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</si>
  <si>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</si>
  <si>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</si>
  <si>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</si>
  <si>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</si>
  <si>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</si>
  <si>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</si>
  <si>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</si>
  <si>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</si>
  <si>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</si>
  <si>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</si>
  <si>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</si>
  <si>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当該事業は、整備が完了しており今後の整備拡大の予定も無いことから、施設の更新が課題になる。
　人口減少等による汚水処理量の推移見込み・施設の処理能力・残存耐用年数を踏まえ、効率的に維持管理をする必要がある。
　平成31年4月より公営企業会計への移行に伴い、経営状況の把握が的確に行うことができる状況となった。今後、適正な使用料金への見直しを進め、経営基盤の計画的な強化を図るところであるが、人口減少地区であることから料金改定を行っても増収はあまり期待することができない。よって、将来的には公共下水道への接続を検討する必要がある。</t>
    <rPh sb="1" eb="3">
      <t>トウガイ</t>
    </rPh>
    <rPh sb="150" eb="152">
      <t>ジョウキョウ</t>
    </rPh>
    <phoneticPr fontId="1"/>
  </si>
  <si>
    <t>　当該事業は、計画区域の整備が完了しているため、維持管理が主な業務となっている。
　当該年度は、地方公営企業法の全部適用への移行後の初年度である。そのため、全ての表について、前年度以前との比較が困難な状況である。
　①経常収支比率は、100％を上回り、類似団体平均値より高い状況である。しかし、使用料で経費全額を回収できておらず、使用料以外の収入（主に一般会計からの繰入金）で補填している状況である。
　⑤経費回収率は、経済的・効率的な汚水処理施設の運転ができているため、類似団体平均値を上回る状況である。
　⑥汚水処理原価は、経済的・効率的な汚水処理施設の運転ができているため、類似団体平均値を下回る状況である。
　⑦施設利用率は、適正な処理能力を有することにより、類似団体平均値を上回る状況である。
　⑧水洗化率は、処理区域内における接続人口の減少により、類似団体平均値を下回る状況となっている。</t>
    <rPh sb="343" eb="345">
      <t>ウワマワ</t>
    </rPh>
    <rPh sb="346" eb="348">
      <t>ジョウキョウ</t>
    </rPh>
    <rPh sb="392" eb="39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</si>
</sst>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quotePrefix="1"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B9-4438-89BF-7237D9AAAC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21B9-4438-89BF-7237D9AAAC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119.69</c:v>
                </c:pt>
              </c:numCache>
            </c:numRef>
          </c:val>
          <c:extLst>
            <c:ext xmlns:c16="http://schemas.microsoft.com/office/drawing/2014/chart" uri="{C3380CC4-5D6E-409C-BE32-E72D297353CC}">
              <c16:uniqueId val="{00000000-6484-4FF7-AEA7-3E86E23515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6484-4FF7-AEA7-3E86E23515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3.16</c:v>
                </c:pt>
              </c:numCache>
            </c:numRef>
          </c:val>
          <c:extLst>
            <c:ext xmlns:c16="http://schemas.microsoft.com/office/drawing/2014/chart" uri="{C3380CC4-5D6E-409C-BE32-E72D297353CC}">
              <c16:uniqueId val="{00000000-6EFC-48F8-805E-57712782C4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6EFC-48F8-805E-57712782C4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43-4338-9044-4C746CE104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443-4338-9044-4C746CE104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C9-4689-BAF8-4923D82F82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48C9-4689-BAF8-4923D82F82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38.82</c:v>
                </c:pt>
              </c:numCache>
            </c:numRef>
          </c:val>
          <c:extLst>
            <c:ext xmlns:c16="http://schemas.microsoft.com/office/drawing/2014/chart" uri="{C3380CC4-5D6E-409C-BE32-E72D297353CC}">
              <c16:uniqueId val="{00000000-8641-47ED-8F6B-00F18D9D5C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8641-47ED-8F6B-00F18D9D5C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93-4A1D-A820-2F01DD7C92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8A93-4A1D-A820-2F01DD7C92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82.06</c:v>
                </c:pt>
              </c:numCache>
            </c:numRef>
          </c:val>
          <c:extLst>
            <c:ext xmlns:c16="http://schemas.microsoft.com/office/drawing/2014/chart" uri="{C3380CC4-5D6E-409C-BE32-E72D297353CC}">
              <c16:uniqueId val="{00000000-0F17-4D88-B9DA-108B1E1C70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0F17-4D88-B9DA-108B1E1C70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149.99</c:v>
                </c:pt>
              </c:numCache>
            </c:numRef>
          </c:val>
          <c:extLst>
            <c:ext xmlns:c16="http://schemas.microsoft.com/office/drawing/2014/chart" uri="{C3380CC4-5D6E-409C-BE32-E72D297353CC}">
              <c16:uniqueId val="{00000000-B35D-40AD-8D4A-6499994985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B35D-40AD-8D4A-6499994985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87.5</c:v>
                </c:pt>
              </c:numCache>
            </c:numRef>
          </c:val>
          <c:extLst>
            <c:ext xmlns:c16="http://schemas.microsoft.com/office/drawing/2014/chart" uri="{C3380CC4-5D6E-409C-BE32-E72D297353CC}">
              <c16:uniqueId val="{00000000-9563-418A-84F8-427B8548CB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9563-418A-84F8-427B8548CB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83.5</c:v>
                </c:pt>
              </c:numCache>
            </c:numRef>
          </c:val>
          <c:extLst>
            <c:ext xmlns:c16="http://schemas.microsoft.com/office/drawing/2014/chart" uri="{C3380CC4-5D6E-409C-BE32-E72D297353CC}">
              <c16:uniqueId val="{00000000-BDC6-4918-8FE5-A5960AF944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BDC6-4918-8FE5-A5960AF944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【102.97】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【165.48】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【33.84】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Z1" sqref="BZ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さくら市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44167</v>
      </c>
      <c r="AM8" s="47"/>
      <c r="AN8" s="47"/>
      <c r="AO8" s="47"/>
      <c r="AP8" s="47"/>
      <c r="AQ8" s="47"/>
      <c r="AR8" s="47"/>
      <c r="AS8" s="47"/>
      <c r="AT8" s="48">
        <f>データ!T6</f>
        <v>125.63</v>
      </c>
      <c r="AU8" s="48"/>
      <c r="AV8" s="48"/>
      <c r="AW8" s="48"/>
      <c r="AX8" s="48"/>
      <c r="AY8" s="48"/>
      <c r="AZ8" s="48"/>
      <c r="BA8" s="48"/>
      <c r="BB8" s="48">
        <f>データ!U6</f>
        <v>351.56</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0</v>
      </c>
      <c r="AE9" s="44"/>
      <c r="AF9" s="44"/>
      <c r="AG9" s="44"/>
      <c r="AH9" s="44"/>
      <c r="AI9" s="44"/>
      <c r="AJ9" s="44"/>
      <c r="AK9" s="3"/>
      <c r="AL9" s="44" t="s">
        <v>27</v>
      </c>
      <c r="AM9" s="44"/>
      <c r="AN9" s="44"/>
      <c r="AO9" s="44"/>
      <c r="AP9" s="44"/>
      <c r="AQ9" s="44"/>
      <c r="AR9" s="44"/>
      <c r="AS9" s="44"/>
      <c r="AT9" s="44" t="s">
        <v>28</v>
      </c>
      <c r="AU9" s="44"/>
      <c r="AV9" s="44"/>
      <c r="AW9" s="44"/>
      <c r="AX9" s="44"/>
      <c r="AY9" s="44"/>
      <c r="AZ9" s="44"/>
      <c r="BA9" s="44"/>
      <c r="BB9" s="44" t="s">
        <v>29</v>
      </c>
      <c r="BC9" s="44"/>
      <c r="BD9" s="44"/>
      <c r="BE9" s="44"/>
      <c r="BF9" s="44"/>
      <c r="BG9" s="44"/>
      <c r="BH9" s="44"/>
      <c r="BI9" s="44"/>
      <c r="BJ9" s="3"/>
      <c r="BK9" s="3"/>
      <c r="BL9" s="51" t="s">
        <v>32</v>
      </c>
      <c r="BM9" s="52"/>
      <c r="BN9" s="18" t="s">
        <v>33</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75.11</v>
      </c>
      <c r="J10" s="48"/>
      <c r="K10" s="48"/>
      <c r="L10" s="48"/>
      <c r="M10" s="48"/>
      <c r="N10" s="48"/>
      <c r="O10" s="48"/>
      <c r="P10" s="48">
        <f>データ!P6</f>
        <v>2.67</v>
      </c>
      <c r="Q10" s="48"/>
      <c r="R10" s="48"/>
      <c r="S10" s="48"/>
      <c r="T10" s="48"/>
      <c r="U10" s="48"/>
      <c r="V10" s="48"/>
      <c r="W10" s="48">
        <f>データ!Q6</f>
        <v>65.92</v>
      </c>
      <c r="X10" s="48"/>
      <c r="Y10" s="48"/>
      <c r="Z10" s="48"/>
      <c r="AA10" s="48"/>
      <c r="AB10" s="48"/>
      <c r="AC10" s="48"/>
      <c r="AD10" s="47">
        <f>データ!R6</f>
        <v>2530</v>
      </c>
      <c r="AE10" s="47"/>
      <c r="AF10" s="47"/>
      <c r="AG10" s="47"/>
      <c r="AH10" s="47"/>
      <c r="AI10" s="47"/>
      <c r="AJ10" s="47"/>
      <c r="AK10" s="2"/>
      <c r="AL10" s="47">
        <f>データ!V6</f>
        <v>1176</v>
      </c>
      <c r="AM10" s="47"/>
      <c r="AN10" s="47"/>
      <c r="AO10" s="47"/>
      <c r="AP10" s="47"/>
      <c r="AQ10" s="47"/>
      <c r="AR10" s="47"/>
      <c r="AS10" s="47"/>
      <c r="AT10" s="48">
        <f>データ!W6</f>
        <v>0.35</v>
      </c>
      <c r="AU10" s="48"/>
      <c r="AV10" s="48"/>
      <c r="AW10" s="48"/>
      <c r="AX10" s="48"/>
      <c r="AY10" s="48"/>
      <c r="AZ10" s="48"/>
      <c r="BA10" s="48"/>
      <c r="BB10" s="48">
        <f>データ!X6</f>
        <v>3360</v>
      </c>
      <c r="BC10" s="48"/>
      <c r="BD10" s="48"/>
      <c r="BE10" s="48"/>
      <c r="BF10" s="48"/>
      <c r="BG10" s="48"/>
      <c r="BH10" s="48"/>
      <c r="BI10" s="48"/>
      <c r="BJ10" s="2"/>
      <c r="BK10" s="2"/>
      <c r="BL10" s="53" t="s">
        <v>35</v>
      </c>
      <c r="BM10" s="54"/>
      <c r="BN10" s="19" t="s">
        <v>36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38</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3"/>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3"/>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3"/>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3"/>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3"/>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3"/>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3"/>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3"/>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3"/>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3"/>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3"/>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3"/>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3"/>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3"/>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3"/>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3"/>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3"/>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3"/>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3"/>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3"/>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3"/>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3"/>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3"/>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3"/>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3"/>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3"/>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3"/>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4"/>
      <c r="BM44" s="75"/>
      <c r="BN44" s="75"/>
      <c r="BO44" s="75"/>
      <c r="BP44" s="75"/>
      <c r="BQ44" s="75"/>
      <c r="BR44" s="75"/>
      <c r="BS44" s="75"/>
      <c r="BT44" s="75"/>
      <c r="BU44" s="75"/>
      <c r="BV44" s="75"/>
      <c r="BW44" s="75"/>
      <c r="BX44" s="75"/>
      <c r="BY44" s="75"/>
      <c r="BZ44" s="7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39</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57</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3"/>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3"/>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3"/>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3"/>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3"/>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3"/>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3"/>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3"/>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3"/>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3"/>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3"/>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3"/>
      <c r="BM59" s="71"/>
      <c r="BN59" s="71"/>
      <c r="BO59" s="71"/>
      <c r="BP59" s="71"/>
      <c r="BQ59" s="71"/>
      <c r="BR59" s="71"/>
      <c r="BS59" s="71"/>
      <c r="BT59" s="71"/>
      <c r="BU59" s="71"/>
      <c r="BV59" s="71"/>
      <c r="BW59" s="71"/>
      <c r="BX59" s="71"/>
      <c r="BY59" s="71"/>
      <c r="BZ59" s="72"/>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3"/>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4"/>
      <c r="BM63" s="75"/>
      <c r="BN63" s="75"/>
      <c r="BO63" s="75"/>
      <c r="BP63" s="75"/>
      <c r="BQ63" s="75"/>
      <c r="BR63" s="75"/>
      <c r="BS63" s="75"/>
      <c r="BT63" s="75"/>
      <c r="BU63" s="75"/>
      <c r="BV63" s="75"/>
      <c r="BW63" s="75"/>
      <c r="BX63" s="75"/>
      <c r="BY63" s="75"/>
      <c r="BZ63" s="7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3"/>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3"/>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3"/>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3"/>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3"/>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3"/>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3"/>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3"/>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3"/>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3"/>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3"/>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3"/>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3"/>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3"/>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4"/>
      <c r="BM82" s="75"/>
      <c r="BN82" s="75"/>
      <c r="BO82" s="75"/>
      <c r="BP82" s="75"/>
      <c r="BQ82" s="75"/>
      <c r="BR82" s="75"/>
      <c r="BS82" s="75"/>
      <c r="BT82" s="75"/>
      <c r="BU82" s="75"/>
      <c r="BV82" s="75"/>
      <c r="BW82" s="75"/>
      <c r="BX82" s="75"/>
      <c r="BY82" s="75"/>
      <c r="BZ82" s="76"/>
    </row>
    <row r="83" spans="1:78" x14ac:dyDescent="0.15">
      <c r="C83" s="2" t="s">
        <v>41</v>
      </c>
    </row>
    <row r="84" spans="1:78" hidden="1" x14ac:dyDescent="0.15">
      <c r="B84" s="6" t="s">
        <v>42</v>
      </c>
      <c r="C84" s="6"/>
      <c r="D84" s="6"/>
      <c r="E84" s="6" t="s">
        <v>43</v>
      </c>
      <c r="F84" s="6" t="s">
        <v>45</v>
      </c>
      <c r="G84" s="6" t="s">
        <v>46</v>
      </c>
      <c r="H84" s="6" t="s">
        <v>40</v>
      </c>
      <c r="I84" s="6" t="s">
        <v>13</v>
      </c>
      <c r="J84" s="6" t="s">
        <v>47</v>
      </c>
      <c r="K84" s="6" t="s">
        <v>48</v>
      </c>
      <c r="L84" s="6" t="s">
        <v>30</v>
      </c>
      <c r="M84" s="6" t="s">
        <v>34</v>
      </c>
      <c r="N84" s="6" t="s">
        <v>49</v>
      </c>
      <c r="O84" s="6" t="s">
        <v>51</v>
      </c>
    </row>
    <row r="85" spans="1:78" hidden="1" x14ac:dyDescent="0.15">
      <c r="B85" s="6"/>
      <c r="C85" s="6"/>
      <c r="D85" s="6"/>
      <c r="E85" s="6" t="str">
        <f>データ!AI6</f>
        <v>【102.97】</v>
      </c>
      <c r="F85" s="6" t="str">
        <f>データ!AT6</f>
        <v>【165.48】</v>
      </c>
      <c r="G85" s="6" t="str">
        <f>データ!BE6</f>
        <v>【33.84】</v>
      </c>
      <c r="H85" s="6" t="str">
        <f>データ!BP6</f>
        <v>【765.47】</v>
      </c>
      <c r="I85" s="6" t="str">
        <f>データ!CA6</f>
        <v>【59.59】</v>
      </c>
      <c r="J85" s="6" t="str">
        <f>データ!CL6</f>
        <v>【257.86】</v>
      </c>
      <c r="K85" s="6" t="str">
        <f>データ!CW6</f>
        <v>【51.30】</v>
      </c>
      <c r="L85" s="6" t="str">
        <f>データ!DH6</f>
        <v>【86.22】</v>
      </c>
      <c r="M85" s="6" t="str">
        <f>データ!DS6</f>
        <v>【24.97】</v>
      </c>
      <c r="N85" s="6" t="str">
        <f>データ!ED6</f>
        <v>【0.00】</v>
      </c>
      <c r="O85" s="6" t="str">
        <f>データ!EO6</f>
        <v>【0.02】</v>
      </c>
    </row>
  </sheetData>
  <sheetProtection algorithmName="SHA-512" hashValue="MZa3hgQZ1io1R5OmI5kXCY/qniqW97zySrtfsy6cUOmvo1JoscfP19nylMBNbuCqfLjqH8vj35RUpI5yVM75SQ==" saltValue="Yjqnj6ZUATCh/UGySjoij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58</v>
      </c>
      <c r="E3" s="30" t="s">
        <v>7</v>
      </c>
      <c r="F3" s="30" t="s">
        <v>6</v>
      </c>
      <c r="G3" s="30" t="s">
        <v>23</v>
      </c>
      <c r="H3" s="79" t="s">
        <v>59</v>
      </c>
      <c r="I3" s="80"/>
      <c r="J3" s="80"/>
      <c r="K3" s="80"/>
      <c r="L3" s="80"/>
      <c r="M3" s="80"/>
      <c r="N3" s="80"/>
      <c r="O3" s="80"/>
      <c r="P3" s="80"/>
      <c r="Q3" s="80"/>
      <c r="R3" s="80"/>
      <c r="S3" s="80"/>
      <c r="T3" s="80"/>
      <c r="U3" s="80"/>
      <c r="V3" s="80"/>
      <c r="W3" s="80"/>
      <c r="X3" s="81"/>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11</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60</v>
      </c>
      <c r="B4" s="31"/>
      <c r="C4" s="31"/>
      <c r="D4" s="31"/>
      <c r="E4" s="31"/>
      <c r="F4" s="31"/>
      <c r="G4" s="31"/>
      <c r="H4" s="82"/>
      <c r="I4" s="83"/>
      <c r="J4" s="83"/>
      <c r="K4" s="83"/>
      <c r="L4" s="83"/>
      <c r="M4" s="83"/>
      <c r="N4" s="83"/>
      <c r="O4" s="83"/>
      <c r="P4" s="83"/>
      <c r="Q4" s="83"/>
      <c r="R4" s="83"/>
      <c r="S4" s="83"/>
      <c r="T4" s="83"/>
      <c r="U4" s="83"/>
      <c r="V4" s="83"/>
      <c r="W4" s="83"/>
      <c r="X4" s="84"/>
      <c r="Y4" s="78" t="s">
        <v>50</v>
      </c>
      <c r="Z4" s="78"/>
      <c r="AA4" s="78"/>
      <c r="AB4" s="78"/>
      <c r="AC4" s="78"/>
      <c r="AD4" s="78"/>
      <c r="AE4" s="78"/>
      <c r="AF4" s="78"/>
      <c r="AG4" s="78"/>
      <c r="AH4" s="78"/>
      <c r="AI4" s="78"/>
      <c r="AJ4" s="78" t="s">
        <v>44</v>
      </c>
      <c r="AK4" s="78"/>
      <c r="AL4" s="78"/>
      <c r="AM4" s="78"/>
      <c r="AN4" s="78"/>
      <c r="AO4" s="78"/>
      <c r="AP4" s="78"/>
      <c r="AQ4" s="78"/>
      <c r="AR4" s="78"/>
      <c r="AS4" s="78"/>
      <c r="AT4" s="78"/>
      <c r="AU4" s="78" t="s">
        <v>26</v>
      </c>
      <c r="AV4" s="78"/>
      <c r="AW4" s="78"/>
      <c r="AX4" s="78"/>
      <c r="AY4" s="78"/>
      <c r="AZ4" s="78"/>
      <c r="BA4" s="78"/>
      <c r="BB4" s="78"/>
      <c r="BC4" s="78"/>
      <c r="BD4" s="78"/>
      <c r="BE4" s="78"/>
      <c r="BF4" s="78" t="s">
        <v>61</v>
      </c>
      <c r="BG4" s="78"/>
      <c r="BH4" s="78"/>
      <c r="BI4" s="78"/>
      <c r="BJ4" s="78"/>
      <c r="BK4" s="78"/>
      <c r="BL4" s="78"/>
      <c r="BM4" s="78"/>
      <c r="BN4" s="78"/>
      <c r="BO4" s="78"/>
      <c r="BP4" s="78"/>
      <c r="BQ4" s="78" t="s">
        <v>3</v>
      </c>
      <c r="BR4" s="78"/>
      <c r="BS4" s="78"/>
      <c r="BT4" s="78"/>
      <c r="BU4" s="78"/>
      <c r="BV4" s="78"/>
      <c r="BW4" s="78"/>
      <c r="BX4" s="78"/>
      <c r="BY4" s="78"/>
      <c r="BZ4" s="78"/>
      <c r="CA4" s="78"/>
      <c r="CB4" s="78" t="s">
        <v>62</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15">
      <c r="A5" s="28" t="s">
        <v>69</v>
      </c>
      <c r="B5" s="32"/>
      <c r="C5" s="32"/>
      <c r="D5" s="32"/>
      <c r="E5" s="32"/>
      <c r="F5" s="32"/>
      <c r="G5" s="32"/>
      <c r="H5" s="37" t="s">
        <v>55</v>
      </c>
      <c r="I5" s="37" t="s">
        <v>70</v>
      </c>
      <c r="J5" s="37" t="s">
        <v>71</v>
      </c>
      <c r="K5" s="37" t="s">
        <v>72</v>
      </c>
      <c r="L5" s="37" t="s">
        <v>73</v>
      </c>
      <c r="M5" s="37" t="s">
        <v>8</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42</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2019</v>
      </c>
      <c r="C6" s="33">
        <f t="shared" si="1"/>
        <v>92142</v>
      </c>
      <c r="D6" s="33">
        <f t="shared" si="1"/>
        <v>46</v>
      </c>
      <c r="E6" s="33">
        <f t="shared" si="1"/>
        <v>17</v>
      </c>
      <c r="F6" s="33">
        <f t="shared" si="1"/>
        <v>5</v>
      </c>
      <c r="G6" s="33">
        <f t="shared" si="1"/>
        <v>0</v>
      </c>
      <c r="H6" s="33" t="str">
        <f t="shared" si="1"/>
        <v>栃木県　さくら市</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75.11</v>
      </c>
      <c r="P6" s="38">
        <f t="shared" si="1"/>
        <v>2.67</v>
      </c>
      <c r="Q6" s="38">
        <f t="shared" si="1"/>
        <v>65.92</v>
      </c>
      <c r="R6" s="38">
        <f t="shared" si="1"/>
        <v>2530</v>
      </c>
      <c r="S6" s="38">
        <f t="shared" si="1"/>
        <v>44167</v>
      </c>
      <c r="T6" s="38">
        <f t="shared" si="1"/>
        <v>125.63</v>
      </c>
      <c r="U6" s="38">
        <f t="shared" si="1"/>
        <v>351.56</v>
      </c>
      <c r="V6" s="38">
        <f t="shared" si="1"/>
        <v>1176</v>
      </c>
      <c r="W6" s="38">
        <f t="shared" si="1"/>
        <v>0.35</v>
      </c>
      <c r="X6" s="38">
        <f t="shared" si="1"/>
        <v>3360</v>
      </c>
      <c r="Y6" s="42" t="str">
        <f t="shared" ref="Y6:AH6" si="2">IF(Y7="",NA(),Y7)</f>
        <v>-</v>
      </c>
      <c r="Z6" s="42" t="str">
        <f t="shared" si="2"/>
        <v>-</v>
      </c>
      <c r="AA6" s="42" t="str">
        <f t="shared" si="2"/>
        <v>-</v>
      </c>
      <c r="AB6" s="42" t="str">
        <f t="shared" si="2"/>
        <v>-</v>
      </c>
      <c r="AC6" s="42">
        <f t="shared" si="2"/>
        <v>119.69</v>
      </c>
      <c r="AD6" s="42" t="str">
        <f t="shared" si="2"/>
        <v>-</v>
      </c>
      <c r="AE6" s="42" t="str">
        <f t="shared" si="2"/>
        <v>-</v>
      </c>
      <c r="AF6" s="42" t="str">
        <f t="shared" si="2"/>
        <v>-</v>
      </c>
      <c r="AG6" s="42" t="str">
        <f t="shared" si="2"/>
        <v>-</v>
      </c>
      <c r="AH6" s="42">
        <f t="shared" si="2"/>
        <v>103.6</v>
      </c>
      <c r="AI6" s="38" t="str">
        <f>IF(AI7="","",IF(AI7="-","【-】","【"&amp;SUBSTITUTE(TEXT(AI7,"#,##0.00"),"-","△")&amp;"】"))</f>
        <v>【102.97】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193.99</v>
      </c>
      <c r="AT6" s="38" t="str">
        <f>IF(AT7="","",IF(AT7="-","【-】","【"&amp;SUBSTITUTE(TEXT(AT7,"#,##0.00"),"-","△")&amp;"】"))</f>
        <v>【165.48】</v>
      </c>
      <c r="AU6" s="42" t="str">
        <f t="shared" ref="AU6:BD6" si="4">IF(AU7="",NA(),AU7)</f>
        <v>-</v>
      </c>
      <c r="AV6" s="42" t="str">
        <f t="shared" si="4"/>
        <v>-</v>
      </c>
      <c r="AW6" s="42" t="str">
        <f t="shared" si="4"/>
        <v>-</v>
      </c>
      <c r="AX6" s="42" t="str">
        <f t="shared" si="4"/>
        <v>-</v>
      </c>
      <c r="AY6" s="42">
        <f t="shared" si="4"/>
        <v>38.82</v>
      </c>
      <c r="AZ6" s="42" t="str">
        <f t="shared" si="4"/>
        <v>-</v>
      </c>
      <c r="BA6" s="42" t="str">
        <f t="shared" si="4"/>
        <v>-</v>
      </c>
      <c r="BB6" s="42" t="str">
        <f t="shared" si="4"/>
        <v>-</v>
      </c>
      <c r="BC6" s="42" t="str">
        <f t="shared" si="4"/>
        <v>-</v>
      </c>
      <c r="BD6" s="42">
        <f t="shared" si="4"/>
        <v>26.99</v>
      </c>
      <c r="BE6" s="38" t="str">
        <f>IF(BE7="","",IF(BE7="-","【-】","【"&amp;SUBSTITUTE(TEXT(BE7,"#,##0.00"),"-","△")&amp;"】"))</f>
        <v>【33.84】</v>
      </c>
      <c r="BF6" s="42" t="str">
        <f t="shared" ref="BF6:BO6" si="5">IF(BF7="",NA(),BF7)</f>
        <v>-</v>
      </c>
      <c r="BG6" s="42" t="str">
        <f t="shared" si="5"/>
        <v>-</v>
      </c>
      <c r="BH6" s="42" t="str">
        <f t="shared" si="5"/>
        <v>-</v>
      </c>
      <c r="BI6" s="42" t="str">
        <f t="shared" si="5"/>
        <v>-</v>
      </c>
      <c r="BJ6" s="38">
        <f t="shared" si="5"/>
        <v>0</v>
      </c>
      <c r="BK6" s="42" t="str">
        <f t="shared" si="5"/>
        <v>-</v>
      </c>
      <c r="BL6" s="42" t="str">
        <f t="shared" si="5"/>
        <v>-</v>
      </c>
      <c r="BM6" s="42" t="str">
        <f t="shared" si="5"/>
        <v>-</v>
      </c>
      <c r="BN6" s="42" t="str">
        <f t="shared" si="5"/>
        <v>-</v>
      </c>
      <c r="BO6" s="42">
        <f t="shared" si="5"/>
        <v>826.83</v>
      </c>
      <c r="BP6" s="38" t="str">
        <f>IF(BP7="","",IF(BP7="-","【-】","【"&amp;SUBSTITUTE(TEXT(BP7,"#,##0.00"),"-","△")&amp;"】"))</f>
        <v>【765.47】</v>
      </c>
      <c r="BQ6" s="42" t="str">
        <f t="shared" ref="BQ6:BZ6" si="6">IF(BQ7="",NA(),BQ7)</f>
        <v>-</v>
      </c>
      <c r="BR6" s="42" t="str">
        <f t="shared" si="6"/>
        <v>-</v>
      </c>
      <c r="BS6" s="42" t="str">
        <f t="shared" si="6"/>
        <v>-</v>
      </c>
      <c r="BT6" s="42" t="str">
        <f t="shared" si="6"/>
        <v>-</v>
      </c>
      <c r="BU6" s="42">
        <f t="shared" si="6"/>
        <v>82.06</v>
      </c>
      <c r="BV6" s="42" t="str">
        <f t="shared" si="6"/>
        <v>-</v>
      </c>
      <c r="BW6" s="42" t="str">
        <f t="shared" si="6"/>
        <v>-</v>
      </c>
      <c r="BX6" s="42" t="str">
        <f t="shared" si="6"/>
        <v>-</v>
      </c>
      <c r="BY6" s="42" t="str">
        <f t="shared" si="6"/>
        <v>-</v>
      </c>
      <c r="BZ6" s="42">
        <f t="shared" si="6"/>
        <v>57.31</v>
      </c>
      <c r="CA6" s="38" t="str">
        <f>IF(CA7="","",IF(CA7="-","【-】","【"&amp;SUBSTITUTE(TEXT(CA7,"#,##0.00"),"-","△")&amp;"】"))</f>
        <v>【59.59】</v>
      </c>
      <c r="CB6" s="42" t="str">
        <f t="shared" ref="CB6:CK6" si="7">IF(CB7="",NA(),CB7)</f>
        <v>-</v>
      </c>
      <c r="CC6" s="42" t="str">
        <f t="shared" si="7"/>
        <v>-</v>
      </c>
      <c r="CD6" s="42" t="str">
        <f t="shared" si="7"/>
        <v>-</v>
      </c>
      <c r="CE6" s="42" t="str">
        <f t="shared" si="7"/>
        <v>-</v>
      </c>
      <c r="CF6" s="42">
        <f t="shared" si="7"/>
        <v>149.99</v>
      </c>
      <c r="CG6" s="42" t="str">
        <f t="shared" si="7"/>
        <v>-</v>
      </c>
      <c r="CH6" s="42" t="str">
        <f t="shared" si="7"/>
        <v>-</v>
      </c>
      <c r="CI6" s="42" t="str">
        <f t="shared" si="7"/>
        <v>-</v>
      </c>
      <c r="CJ6" s="42" t="str">
        <f t="shared" si="7"/>
        <v>-</v>
      </c>
      <c r="CK6" s="42">
        <f t="shared" si="7"/>
        <v>273.52</v>
      </c>
      <c r="CL6" s="38" t="str">
        <f>IF(CL7="","",IF(CL7="-","【-】","【"&amp;SUBSTITUTE(TEXT(CL7,"#,##0.00"),"-","△")&amp;"】"))</f>
        <v>【257.86】</v>
      </c>
      <c r="CM6" s="42" t="str">
        <f t="shared" ref="CM6:CV6" si="8">IF(CM7="",NA(),CM7)</f>
        <v>-</v>
      </c>
      <c r="CN6" s="42" t="str">
        <f t="shared" si="8"/>
        <v>-</v>
      </c>
      <c r="CO6" s="42" t="str">
        <f t="shared" si="8"/>
        <v>-</v>
      </c>
      <c r="CP6" s="42" t="str">
        <f t="shared" si="8"/>
        <v>-</v>
      </c>
      <c r="CQ6" s="42">
        <f t="shared" si="8"/>
        <v>87.5</v>
      </c>
      <c r="CR6" s="42" t="str">
        <f t="shared" si="8"/>
        <v>-</v>
      </c>
      <c r="CS6" s="42" t="str">
        <f t="shared" si="8"/>
        <v>-</v>
      </c>
      <c r="CT6" s="42" t="str">
        <f t="shared" si="8"/>
        <v>-</v>
      </c>
      <c r="CU6" s="42" t="str">
        <f t="shared" si="8"/>
        <v>-</v>
      </c>
      <c r="CV6" s="42">
        <f t="shared" si="8"/>
        <v>50.14</v>
      </c>
      <c r="CW6" s="38" t="str">
        <f>IF(CW7="","",IF(CW7="-","【-】","【"&amp;SUBSTITUTE(TEXT(CW7,"#,##0.00"),"-","△")&amp;"】"))</f>
        <v>【51.30】</v>
      </c>
      <c r="CX6" s="42" t="str">
        <f t="shared" ref="CX6:DG6" si="9">IF(CX7="",NA(),CX7)</f>
        <v>-</v>
      </c>
      <c r="CY6" s="42" t="str">
        <f t="shared" si="9"/>
        <v>-</v>
      </c>
      <c r="CZ6" s="42" t="str">
        <f t="shared" si="9"/>
        <v>-</v>
      </c>
      <c r="DA6" s="42" t="str">
        <f t="shared" si="9"/>
        <v>-</v>
      </c>
      <c r="DB6" s="42">
        <f t="shared" si="9"/>
        <v>83.5</v>
      </c>
      <c r="DC6" s="42" t="str">
        <f t="shared" si="9"/>
        <v>-</v>
      </c>
      <c r="DD6" s="42" t="str">
        <f t="shared" si="9"/>
        <v>-</v>
      </c>
      <c r="DE6" s="42" t="str">
        <f t="shared" si="9"/>
        <v>-</v>
      </c>
      <c r="DF6" s="42" t="str">
        <f t="shared" si="9"/>
        <v>-</v>
      </c>
      <c r="DG6" s="42">
        <f t="shared" si="9"/>
        <v>84.98</v>
      </c>
      <c r="DH6" s="38" t="str">
        <f>IF(DH7="","",IF(DH7="-","【-】","【"&amp;SUBSTITUTE(TEXT(DH7,"#,##0.00"),"-","△")&amp;"】"))</f>
        <v>【86.22】</v>
      </c>
      <c r="DI6" s="42" t="str">
        <f t="shared" ref="DI6:DR6" si="10">IF(DI7="",NA(),DI7)</f>
        <v>-</v>
      </c>
      <c r="DJ6" s="42" t="str">
        <f t="shared" si="10"/>
        <v>-</v>
      </c>
      <c r="DK6" s="42" t="str">
        <f t="shared" si="10"/>
        <v>-</v>
      </c>
      <c r="DL6" s="42" t="str">
        <f t="shared" si="10"/>
        <v>-</v>
      </c>
      <c r="DM6" s="42">
        <f t="shared" si="10"/>
        <v>3.16</v>
      </c>
      <c r="DN6" s="42" t="str">
        <f t="shared" si="10"/>
        <v>-</v>
      </c>
      <c r="DO6" s="42" t="str">
        <f t="shared" si="10"/>
        <v>-</v>
      </c>
      <c r="DP6" s="42" t="str">
        <f t="shared" si="10"/>
        <v>-</v>
      </c>
      <c r="DQ6" s="42" t="str">
        <f t="shared" si="10"/>
        <v>-</v>
      </c>
      <c r="DR6" s="42">
        <f t="shared" si="10"/>
        <v>23.06</v>
      </c>
      <c r="DS6" s="38" t="str">
        <f>IF(DS7="","",IF(DS7="-","【-】","【"&amp;SUBSTITUTE(TEXT(DS7,"#,##0.00"),"-","△")&amp;"】"))</f>
        <v>【24.97】</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【0.00】</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0.02</v>
      </c>
      <c r="EO6" s="38" t="str">
        <f>IF(EO7="","",IF(EO7="-","【-】","【"&amp;SUBSTITUTE(TEXT(EO7,"#,##0.00"),"-","△")&amp;"】"))</f>
        <v>【0.02】</v>
      </c>
    </row>
    <row r="7" spans="1:148" s="27" customFormat="1" x14ac:dyDescent="0.15">
      <c r="A7" s="28"/>
      <c r="B7" s="34">
        <v>2019</v>
      </c>
      <c r="C7" s="34">
        <v>92142</v>
      </c>
      <c r="D7" s="34">
        <v>46</v>
      </c>
      <c r="E7" s="34">
        <v>17</v>
      </c>
      <c r="F7" s="34">
        <v>5</v>
      </c>
      <c r="G7" s="34">
        <v>0</v>
      </c>
      <c r="H7" s="34" t="s">
        <v>96</v>
      </c>
      <c r="I7" s="34" t="s">
        <v>97</v>
      </c>
      <c r="J7" s="34" t="s">
        <v>98</v>
      </c>
      <c r="K7" s="34" t="s">
        <v>99</v>
      </c>
      <c r="L7" s="34" t="s">
        <v>100</v>
      </c>
      <c r="M7" s="34" t="s">
        <v>101</v>
      </c>
      <c r="N7" s="39" t="s">
        <v>102</v>
      </c>
      <c r="O7" s="39">
        <v>75.11</v>
      </c>
      <c r="P7" s="39">
        <v>2.67</v>
      </c>
      <c r="Q7" s="39">
        <v>65.92</v>
      </c>
      <c r="R7" s="39">
        <v>2530</v>
      </c>
      <c r="S7" s="39">
        <v>44167</v>
      </c>
      <c r="T7" s="39">
        <v>125.63</v>
      </c>
      <c r="U7" s="39">
        <v>351.56</v>
      </c>
      <c r="V7" s="39">
        <v>1176</v>
      </c>
      <c r="W7" s="39">
        <v>0.35</v>
      </c>
      <c r="X7" s="39">
        <v>3360</v>
      </c>
      <c r="Y7" s="39" t="s">
        <v>102</v>
      </c>
      <c r="Z7" s="39" t="s">
        <v>102</v>
      </c>
      <c r="AA7" s="39" t="s">
        <v>102</v>
      </c>
      <c r="AB7" s="39" t="s">
        <v>102</v>
      </c>
      <c r="AC7" s="39">
        <v>119.69</v>
      </c>
      <c r="AD7" s="39" t="s">
        <v>102</v>
      </c>
      <c r="AE7" s="39" t="s">
        <v>102</v>
      </c>
      <c r="AF7" s="39" t="s">
        <v>102</v>
      </c>
      <c r="AG7" s="39" t="s">
        <v>102</v>
      </c>
      <c r="AH7" s="39">
        <v>103.6</v>
      </c>
      <c r="AI7" s="39">
        <v>102.97</v>
      </c>
      <c r="AJ7" s="39" t="s">
        <v>102</v>
      </c>
      <c r="AK7" s="39" t="s">
        <v>102</v>
      </c>
      <c r="AL7" s="39" t="s">
        <v>102</v>
      </c>
      <c r="AM7" s="39" t="s">
        <v>102</v>
      </c>
      <c r="AN7" s="39">
        <v>0</v>
      </c>
      <c r="AO7" s="39" t="s">
        <v>102</v>
      </c>
      <c r="AP7" s="39" t="s">
        <v>102</v>
      </c>
      <c r="AQ7" s="39" t="s">
        <v>102</v>
      </c>
      <c r="AR7" s="39" t="s">
        <v>102</v>
      </c>
      <c r="AS7" s="39">
        <v>193.99</v>
      </c>
      <c r="AT7" s="39">
        <v>165.48</v>
      </c>
      <c r="AU7" s="39" t="s">
        <v>102</v>
      </c>
      <c r="AV7" s="39" t="s">
        <v>102</v>
      </c>
      <c r="AW7" s="39" t="s">
        <v>102</v>
      </c>
      <c r="AX7" s="39" t="s">
        <v>102</v>
      </c>
      <c r="AY7" s="39">
        <v>38.82</v>
      </c>
      <c r="AZ7" s="39" t="s">
        <v>102</v>
      </c>
      <c r="BA7" s="39" t="s">
        <v>102</v>
      </c>
      <c r="BB7" s="39" t="s">
        <v>102</v>
      </c>
      <c r="BC7" s="39" t="s">
        <v>102</v>
      </c>
      <c r="BD7" s="39">
        <v>26.99</v>
      </c>
      <c r="BE7" s="39">
        <v>33.840000000000003</v>
      </c>
      <c r="BF7" s="39" t="s">
        <v>102</v>
      </c>
      <c r="BG7" s="39" t="s">
        <v>102</v>
      </c>
      <c r="BH7" s="39" t="s">
        <v>102</v>
      </c>
      <c r="BI7" s="39" t="s">
        <v>102</v>
      </c>
      <c r="BJ7" s="39">
        <v>0</v>
      </c>
      <c r="BK7" s="39" t="s">
        <v>102</v>
      </c>
      <c r="BL7" s="39" t="s">
        <v>102</v>
      </c>
      <c r="BM7" s="39" t="s">
        <v>102</v>
      </c>
      <c r="BN7" s="39" t="s">
        <v>102</v>
      </c>
      <c r="BO7" s="39">
        <v>826.83</v>
      </c>
      <c r="BP7" s="39">
        <v>765.47</v>
      </c>
      <c r="BQ7" s="39" t="s">
        <v>102</v>
      </c>
      <c r="BR7" s="39" t="s">
        <v>102</v>
      </c>
      <c r="BS7" s="39" t="s">
        <v>102</v>
      </c>
      <c r="BT7" s="39" t="s">
        <v>102</v>
      </c>
      <c r="BU7" s="39">
        <v>82.06</v>
      </c>
      <c r="BV7" s="39" t="s">
        <v>102</v>
      </c>
      <c r="BW7" s="39" t="s">
        <v>102</v>
      </c>
      <c r="BX7" s="39" t="s">
        <v>102</v>
      </c>
      <c r="BY7" s="39" t="s">
        <v>102</v>
      </c>
      <c r="BZ7" s="39">
        <v>57.31</v>
      </c>
      <c r="CA7" s="39">
        <v>59.59</v>
      </c>
      <c r="CB7" s="39" t="s">
        <v>102</v>
      </c>
      <c r="CC7" s="39" t="s">
        <v>102</v>
      </c>
      <c r="CD7" s="39" t="s">
        <v>102</v>
      </c>
      <c r="CE7" s="39" t="s">
        <v>102</v>
      </c>
      <c r="CF7" s="39">
        <v>149.99</v>
      </c>
      <c r="CG7" s="39" t="s">
        <v>102</v>
      </c>
      <c r="CH7" s="39" t="s">
        <v>102</v>
      </c>
      <c r="CI7" s="39" t="s">
        <v>102</v>
      </c>
      <c r="CJ7" s="39" t="s">
        <v>102</v>
      </c>
      <c r="CK7" s="39">
        <v>273.52</v>
      </c>
      <c r="CL7" s="39">
        <v>257.86</v>
      </c>
      <c r="CM7" s="39" t="s">
        <v>102</v>
      </c>
      <c r="CN7" s="39" t="s">
        <v>102</v>
      </c>
      <c r="CO7" s="39" t="s">
        <v>102</v>
      </c>
      <c r="CP7" s="39" t="s">
        <v>102</v>
      </c>
      <c r="CQ7" s="39">
        <v>87.5</v>
      </c>
      <c r="CR7" s="39" t="s">
        <v>102</v>
      </c>
      <c r="CS7" s="39" t="s">
        <v>102</v>
      </c>
      <c r="CT7" s="39" t="s">
        <v>102</v>
      </c>
      <c r="CU7" s="39" t="s">
        <v>102</v>
      </c>
      <c r="CV7" s="39">
        <v>50.14</v>
      </c>
      <c r="CW7" s="39">
        <v>51.3</v>
      </c>
      <c r="CX7" s="39" t="s">
        <v>102</v>
      </c>
      <c r="CY7" s="39" t="s">
        <v>102</v>
      </c>
      <c r="CZ7" s="39" t="s">
        <v>102</v>
      </c>
      <c r="DA7" s="39" t="s">
        <v>102</v>
      </c>
      <c r="DB7" s="39">
        <v>83.5</v>
      </c>
      <c r="DC7" s="39" t="s">
        <v>102</v>
      </c>
      <c r="DD7" s="39" t="s">
        <v>102</v>
      </c>
      <c r="DE7" s="39" t="s">
        <v>102</v>
      </c>
      <c r="DF7" s="39" t="s">
        <v>102</v>
      </c>
      <c r="DG7" s="39">
        <v>84.98</v>
      </c>
      <c r="DH7" s="39">
        <v>86.22</v>
      </c>
      <c r="DI7" s="39" t="s">
        <v>102</v>
      </c>
      <c r="DJ7" s="39" t="s">
        <v>102</v>
      </c>
      <c r="DK7" s="39" t="s">
        <v>102</v>
      </c>
      <c r="DL7" s="39" t="s">
        <v>102</v>
      </c>
      <c r="DM7" s="39">
        <v>3.16</v>
      </c>
      <c r="DN7" s="39" t="s">
        <v>102</v>
      </c>
      <c r="DO7" s="39" t="s">
        <v>102</v>
      </c>
      <c r="DP7" s="39" t="s">
        <v>102</v>
      </c>
      <c r="DQ7" s="39" t="s">
        <v>102</v>
      </c>
      <c r="DR7" s="39">
        <v>23.06</v>
      </c>
      <c r="DS7" s="39">
        <v>24.97</v>
      </c>
      <c r="DT7" s="39" t="s">
        <v>102</v>
      </c>
      <c r="DU7" s="39" t="s">
        <v>102</v>
      </c>
      <c r="DV7" s="39" t="s">
        <v>102</v>
      </c>
      <c r="DW7" s="39" t="s">
        <v>102</v>
      </c>
      <c r="DX7" s="39">
        <v>0</v>
      </c>
      <c r="DY7" s="39" t="s">
        <v>102</v>
      </c>
      <c r="DZ7" s="39" t="s">
        <v>102</v>
      </c>
      <c r="EA7" s="39" t="s">
        <v>102</v>
      </c>
      <c r="EB7" s="39" t="s">
        <v>102</v>
      </c>
      <c r="EC7" s="39">
        <v>0</v>
      </c>
      <c r="ED7" s="39">
        <v>0</v>
      </c>
      <c r="EE7" s="39" t="s">
        <v>102</v>
      </c>
      <c r="EF7" s="39" t="s">
        <v>102</v>
      </c>
      <c r="EG7" s="39" t="s">
        <v>102</v>
      </c>
      <c r="EH7" s="39" t="s">
        <v>102</v>
      </c>
      <c r="EI7" s="39">
        <v>0</v>
      </c>
      <c r="EJ7" s="39" t="s">
        <v>102</v>
      </c>
      <c r="EK7" s="39" t="s">
        <v>102</v>
      </c>
      <c r="EL7" s="39" t="s">
        <v>102</v>
      </c>
      <c r="EM7" s="39" t="s">
        <v>102</v>
      </c>
      <c r="EN7" s="39">
        <v>0.02</v>
      </c>
      <c r="EO7" s="39">
        <v>0.02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狐塚　賢太</cp:lastModifiedBy>
  <dcterms:created xsi:type="dcterms:W3CDTF">2020-12-04T02:35:53Z</dcterms:created>
  <dcterms:modified xsi:type="dcterms:W3CDTF">2021-02-20T02:14:19Z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2021-01-19T02:23:57Z</vt:filetime>
  </property>
</Properties>
</file>