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5農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<sst xmlns="http://schemas.openxmlformats.org/spreadsheetml/2006/main" count="221" uniqueCount="111">
  <si>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</si>
  <si>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</si>
  <si>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</si>
  <si>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</si>
  <si>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</si>
  <si>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</si>
  <si>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</si>
  <si>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</si>
  <si>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</si>
  <si>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</si>
  <si>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</si>
  <si>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</si>
  <si>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</si>
  <si>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</si>
  <si>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</si>
  <si>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</si>
  <si>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</si>
  <si>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</si>
  <si>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</si>
  <si>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</si>
  <si>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</si>
  <si>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</si>
  <si>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</si>
  <si>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</si>
  <si>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</si>
  <si>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</si>
  <si>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</si>
  <si>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</si>
  <si>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</si>
  <si>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</si>
  <si>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</si>
  <si>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</si>
  <si>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</si>
  <si>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</si>
  <si>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</si>
  <si>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</si>
  <si>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</si>
  <si>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</si>
  <si>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</si>
  <si>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</si>
  <si>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</si>
  <si>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</si>
  <si>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</si>
  <si>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</si>
  <si>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</si>
  <si>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</si>
  <si>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</si>
  <si>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</si>
  <si>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</si>
  <si>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</si>
  <si>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</si>
  <si>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</si>
  <si>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</si>
  <si>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</si>
  <si>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</si>
  <si>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</si>
  <si>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</si>
  <si>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</si>
  <si>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</si>
  <si>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</si>
  <si>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</si>
  <si>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</si>
  <si>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</si>
  <si>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</si>
  <si>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</si>
  <si>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</si>
  <si>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</si>
  <si>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</si>
  <si>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</si>
  <si>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</si>
  <si>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</si>
  <si>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</si>
  <si>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</si>
  <si>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</si>
  <si>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</si>
  <si>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</si>
  <si>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</si>
  <si>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</si>
  <si>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</si>
  <si>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</si>
  <si>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</si>
  <si>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</si>
  <si>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</si>
  <si>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</si>
  <si>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</si>
  <si>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</si>
  <si>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</si>
  <si>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</si>
  <si>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</si>
  <si>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</si>
  <si>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</si>
  <si>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</si>
  <si>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</si>
  <si>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</si>
  <si>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</si>
  <si>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</si>
  <si>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さくら市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</si>
  <si>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</si>
  <si>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</si>
  <si>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</si>
  <si>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</si>
  <si>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</si>
  <si>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</si>
  <si>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</si>
  <si>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</si>
  <si>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</si>
  <si>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</si>
  <si>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</si>
  <si>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平成9年3月に供用を開始しているため、法定耐用年数を超えるものはありませんが、劣化が確認された管渠及び処理場設備については随時修繕等を行っていきます。</t>
    <rPh sb="0" eb="2">
      <t>ヘイセイ</t>
    </rPh>
    <rPh sb="3" eb="4">
      <t>ネン</t>
    </rPh>
    <rPh sb="5" eb="6">
      <t>ガツ</t>
    </rPh>
    <rPh sb="7" eb="9">
      <t>キョウヨウ</t>
    </rPh>
    <rPh sb="10" eb="12">
      <t>カイシ</t>
    </rPh>
    <rPh sb="19" eb="21">
      <t>ホウテイ</t>
    </rPh>
    <rPh sb="21" eb="23">
      <t>タイヨウ</t>
    </rPh>
    <rPh sb="23" eb="25">
      <t>ネンスウ</t>
    </rPh>
    <rPh sb="26" eb="27">
      <t>コ</t>
    </rPh>
    <rPh sb="39" eb="41">
      <t>レッカ</t>
    </rPh>
    <rPh sb="42" eb="44">
      <t>カクニン</t>
    </rPh>
    <rPh sb="47" eb="48">
      <t>カン</t>
    </rPh>
    <rPh sb="48" eb="49">
      <t>キョ</t>
    </rPh>
    <rPh sb="49" eb="50">
      <t>オヨ</t>
    </rPh>
    <rPh sb="51" eb="54">
      <t>ショリジョウ</t>
    </rPh>
    <rPh sb="54" eb="56">
      <t>セツビ</t>
    </rPh>
    <rPh sb="61" eb="63">
      <t>ズイジ</t>
    </rPh>
    <rPh sb="63" eb="66">
      <t>シュウゼントウ</t>
    </rPh>
    <rPh sb="67" eb="68">
      <t>オコナ</t>
    </rPh>
    <phoneticPr fontId="4"/>
  </si>
  <si>
    <t>収益的収支比率及び経費回収率は平成26年度決算を下回り、80％以下となっています。使用料収入と一般会計からの繰入金が主たる財源ですが、費用を賄えていない状況です。
汚水処理原価は類似団体平均よりも低い状況ですが、今後の管渠・施設等の更新費用等による増加が見込まれるため、維持管理費等の削減の検討が必要です。</t>
    <rPh sb="0" eb="3">
      <t>シュウエキテキ</t>
    </rPh>
    <rPh sb="3" eb="5">
      <t>シュウシ</t>
    </rPh>
    <rPh sb="5" eb="7">
      <t>ヒリツ</t>
    </rPh>
    <rPh sb="7" eb="8">
      <t>オヨ</t>
    </rPh>
    <rPh sb="9" eb="11">
      <t>ケイヒ</t>
    </rPh>
    <rPh sb="11" eb="13">
      <t>カイシュウ</t>
    </rPh>
    <rPh sb="13" eb="14">
      <t>リツ</t>
    </rPh>
    <rPh sb="15" eb="17">
      <t>ヘイセイ</t>
    </rPh>
    <rPh sb="19" eb="21">
      <t>ネンド</t>
    </rPh>
    <rPh sb="21" eb="23">
      <t>ケッサン</t>
    </rPh>
    <rPh sb="24" eb="26">
      <t>シタマワ</t>
    </rPh>
    <rPh sb="31" eb="33">
      <t>イカ</t>
    </rPh>
    <rPh sb="41" eb="43">
      <t>シヨウ</t>
    </rPh>
    <rPh sb="43" eb="44">
      <t>リョウ</t>
    </rPh>
    <rPh sb="44" eb="46">
      <t>シュウニュウ</t>
    </rPh>
    <rPh sb="47" eb="49">
      <t>イッパン</t>
    </rPh>
    <rPh sb="49" eb="51">
      <t>カイケイ</t>
    </rPh>
    <rPh sb="54" eb="56">
      <t>クリイレ</t>
    </rPh>
    <rPh sb="56" eb="57">
      <t>キン</t>
    </rPh>
    <rPh sb="58" eb="59">
      <t>シュ</t>
    </rPh>
    <rPh sb="61" eb="63">
      <t>ザイゲン</t>
    </rPh>
    <rPh sb="67" eb="69">
      <t>ヒヨウ</t>
    </rPh>
    <rPh sb="70" eb="71">
      <t>マカナ</t>
    </rPh>
    <rPh sb="76" eb="78">
      <t>ジョウキョウ</t>
    </rPh>
    <rPh sb="82" eb="84">
      <t>オスイ</t>
    </rPh>
    <rPh sb="84" eb="86">
      <t>ショリ</t>
    </rPh>
    <rPh sb="86" eb="88">
      <t>ゲンカ</t>
    </rPh>
    <rPh sb="89" eb="91">
      <t>ルイジ</t>
    </rPh>
    <rPh sb="91" eb="93">
      <t>ダンタイ</t>
    </rPh>
    <rPh sb="93" eb="95">
      <t>ヘイキン</t>
    </rPh>
    <rPh sb="98" eb="99">
      <t>ヒク</t>
    </rPh>
    <rPh sb="100" eb="102">
      <t>ジョウキョウ</t>
    </rPh>
    <rPh sb="106" eb="108">
      <t>コンゴ</t>
    </rPh>
    <rPh sb="116" eb="118">
      <t>コウシン</t>
    </rPh>
    <rPh sb="118" eb="121">
      <t>ヒヨウトウ</t>
    </rPh>
    <rPh sb="124" eb="126">
      <t>ゾウカ</t>
    </rPh>
    <rPh sb="127" eb="129">
      <t>ミコ</t>
    </rPh>
    <rPh sb="135" eb="137">
      <t>イジ</t>
    </rPh>
    <rPh sb="137" eb="141">
      <t>カンリヒトウ</t>
    </rPh>
    <rPh sb="142" eb="144">
      <t>サクゲン</t>
    </rPh>
    <rPh sb="145" eb="147">
      <t>ケントウ</t>
    </rPh>
    <rPh sb="148" eb="150">
      <t>ヒツヨウ</t>
    </rPh>
    <phoneticPr fontId="4"/>
  </si>
  <si>
    <t>農業集落排水事業は整備が完了しておりますが、水洗化率が100%を達成していないため、使用料収入のためさらなる水洗化率向上の取組みが必要です。
今後、管渠・施設の長寿命化対策による計画的な更新投資等に充てる財源確保と、安定した経営基盤の構築のため、維持管理費の削減等の取組みと、使用料改定を検討する必要があります。</t>
    <rPh sb="0" eb="2">
      <t>ノウギョウ</t>
    </rPh>
    <rPh sb="2" eb="4">
      <t>シュウラク</t>
    </rPh>
    <rPh sb="4" eb="6">
      <t>ハイスイ</t>
    </rPh>
    <rPh sb="6" eb="8">
      <t>ジギョウ</t>
    </rPh>
    <rPh sb="9" eb="11">
      <t>セイビ</t>
    </rPh>
    <rPh sb="12" eb="14">
      <t>カンリョウ</t>
    </rPh>
    <rPh sb="22" eb="25">
      <t>スイセンカ</t>
    </rPh>
    <rPh sb="25" eb="26">
      <t>リツ</t>
    </rPh>
    <rPh sb="32" eb="34">
      <t>タッセイ</t>
    </rPh>
    <rPh sb="42" eb="44">
      <t>シヨウ</t>
    </rPh>
    <rPh sb="44" eb="45">
      <t>リョウ</t>
    </rPh>
    <rPh sb="45" eb="47">
      <t>シュウニュウ</t>
    </rPh>
    <rPh sb="54" eb="57">
      <t>スイセンカ</t>
    </rPh>
    <rPh sb="57" eb="58">
      <t>リツ</t>
    </rPh>
    <rPh sb="58" eb="60">
      <t>コウジョウ</t>
    </rPh>
    <rPh sb="61" eb="63">
      <t>トリク</t>
    </rPh>
    <rPh sb="65" eb="67">
      <t>ヒツヨウ</t>
    </rPh>
    <rPh sb="71" eb="73">
      <t>コンゴ</t>
    </rPh>
    <rPh sb="74" eb="75">
      <t>カン</t>
    </rPh>
    <rPh sb="75" eb="76">
      <t>キョ</t>
    </rPh>
    <rPh sb="77" eb="79">
      <t>シセツ</t>
    </rPh>
    <rPh sb="80" eb="81">
      <t>チョウ</t>
    </rPh>
    <rPh sb="81" eb="84">
      <t>ジュミョウカ</t>
    </rPh>
    <rPh sb="84" eb="86">
      <t>タイサク</t>
    </rPh>
    <rPh sb="89" eb="92">
      <t>ケイカクテキ</t>
    </rPh>
    <rPh sb="93" eb="95">
      <t>コウシン</t>
    </rPh>
    <rPh sb="95" eb="97">
      <t>トウシ</t>
    </rPh>
    <rPh sb="97" eb="98">
      <t>トウ</t>
    </rPh>
    <rPh sb="99" eb="100">
      <t>ア</t>
    </rPh>
    <rPh sb="102" eb="104">
      <t>ザイゲン</t>
    </rPh>
    <rPh sb="104" eb="106">
      <t>カクホ</t>
    </rPh>
    <rPh sb="108" eb="110">
      <t>アンテイ</t>
    </rPh>
    <rPh sb="112" eb="114">
      <t>ケイエイ</t>
    </rPh>
    <rPh sb="114" eb="116">
      <t>キバン</t>
    </rPh>
    <rPh sb="117" eb="119">
      <t>コウチク</t>
    </rPh>
    <rPh sb="123" eb="125">
      <t>イジ</t>
    </rPh>
    <rPh sb="125" eb="128">
      <t>カンリヒ</t>
    </rPh>
    <rPh sb="129" eb="132">
      <t>サクゲントウ</t>
    </rPh>
    <rPh sb="133" eb="135">
      <t>トリク</t>
    </rPh>
    <rPh sb="138" eb="140">
      <t>シヨウ</t>
    </rPh>
    <rPh sb="140" eb="141">
      <t>リョウ</t>
    </rPh>
    <rPh sb="141" eb="143">
      <t>カイテイ</t>
    </rPh>
    <rPh sb="144" eb="146">
      <t>ケントウ</t>
    </rPh>
    <rPh sb="148" eb="15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</si>
</sst>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1175152"/>
        <c:axId val="15146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51175152"/>
        <c:axId val="151465720"/>
      </c:lineChart>
      <c:dateAx>
        <c:axId val="151175152"/>
        <c:scaling>
          <c:orientation val="minMax"/>
        </c:scaling>
        <c:delete val="1"/>
        <c:axPos val="b"/>
        <c:numFmt formatCode="ge" sourceLinked="1"/>
        <c:majorTickMark val="none"/>
        <c:minorTickMark val="none"/>
        <c:tickLblPos val="none"/>
        <c:crossAx val="151465720"/>
        <c:crosses val="autoZero"/>
        <c:auto val="1"/>
        <c:lblOffset val="100"/>
        <c:baseTimeUnit val="years"/>
      </c:dateAx>
      <c:valAx>
        <c:axId val="15146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1751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76.36</c:v>
                </c:pt>
                <c:pt idx="1">
                  <c:v>83.41</c:v>
                </c:pt>
                <c:pt idx="2">
                  <c:v>82.05</c:v>
                </c:pt>
                <c:pt idx="3">
                  <c:v>83.64</c:v>
                </c:pt>
                <c:pt idx="4">
                  <c:v>82.73</c:v>
                </c:pt>
              </c:numCache>
            </c:numRef>
          </c:val>
        </c:ser>
        <c:dLbls>
          <c:showLegendKey val="0"/>
          <c:showVal val="0"/>
          <c:showCatName val="0"/>
          <c:showSerName val="0"/>
          <c:showPercent val="0"/>
          <c:showBubbleSize val="0"/>
        </c:dLbls>
        <c:gapWidth val="150"/>
        <c:axId val="152453776"/>
        <c:axId val="152454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52453776"/>
        <c:axId val="152454168"/>
      </c:lineChart>
      <c:dateAx>
        <c:axId val="152453776"/>
        <c:scaling>
          <c:orientation val="minMax"/>
        </c:scaling>
        <c:delete val="1"/>
        <c:axPos val="b"/>
        <c:numFmt formatCode="ge" sourceLinked="1"/>
        <c:majorTickMark val="none"/>
        <c:minorTickMark val="none"/>
        <c:tickLblPos val="none"/>
        <c:crossAx val="152454168"/>
        <c:crosses val="autoZero"/>
        <c:auto val="1"/>
        <c:lblOffset val="100"/>
        <c:baseTimeUnit val="years"/>
      </c:dateAx>
      <c:valAx>
        <c:axId val="15245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5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86.57</c:v>
                </c:pt>
                <c:pt idx="1">
                  <c:v>86.6</c:v>
                </c:pt>
                <c:pt idx="2">
                  <c:v>87</c:v>
                </c:pt>
                <c:pt idx="3">
                  <c:v>89.63</c:v>
                </c:pt>
                <c:pt idx="4">
                  <c:v>89.7</c:v>
                </c:pt>
              </c:numCache>
            </c:numRef>
          </c:val>
        </c:ser>
        <c:dLbls>
          <c:showLegendKey val="0"/>
          <c:showVal val="0"/>
          <c:showCatName val="0"/>
          <c:showSerName val="0"/>
          <c:showPercent val="0"/>
          <c:showBubbleSize val="0"/>
        </c:dLbls>
        <c:gapWidth val="150"/>
        <c:axId val="152455344"/>
        <c:axId val="152455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52455344"/>
        <c:axId val="152455736"/>
      </c:lineChart>
      <c:dateAx>
        <c:axId val="152455344"/>
        <c:scaling>
          <c:orientation val="minMax"/>
        </c:scaling>
        <c:delete val="1"/>
        <c:axPos val="b"/>
        <c:numFmt formatCode="ge" sourceLinked="1"/>
        <c:majorTickMark val="none"/>
        <c:minorTickMark val="none"/>
        <c:tickLblPos val="none"/>
        <c:crossAx val="152455736"/>
        <c:crosses val="autoZero"/>
        <c:auto val="1"/>
        <c:lblOffset val="100"/>
        <c:baseTimeUnit val="years"/>
      </c:dateAx>
      <c:valAx>
        <c:axId val="15245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5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81.55</c:v>
                </c:pt>
                <c:pt idx="1">
                  <c:v>82.47</c:v>
                </c:pt>
                <c:pt idx="2">
                  <c:v>82.67</c:v>
                </c:pt>
                <c:pt idx="3">
                  <c:v>80.78</c:v>
                </c:pt>
                <c:pt idx="4">
                  <c:v>79.209999999999994</c:v>
                </c:pt>
              </c:numCache>
            </c:numRef>
          </c:val>
        </c:ser>
        <c:dLbls>
          <c:showLegendKey val="0"/>
          <c:showVal val="0"/>
          <c:showCatName val="0"/>
          <c:showSerName val="0"/>
          <c:showPercent val="0"/>
          <c:showBubbleSize val="0"/>
        </c:dLbls>
        <c:gapWidth val="150"/>
        <c:axId val="152154184"/>
        <c:axId val="152154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154184"/>
        <c:axId val="152154568"/>
      </c:lineChart>
      <c:dateAx>
        <c:axId val="152154184"/>
        <c:scaling>
          <c:orientation val="minMax"/>
        </c:scaling>
        <c:delete val="1"/>
        <c:axPos val="b"/>
        <c:numFmt formatCode="ge" sourceLinked="1"/>
        <c:majorTickMark val="none"/>
        <c:minorTickMark val="none"/>
        <c:tickLblPos val="none"/>
        <c:crossAx val="152154568"/>
        <c:crosses val="autoZero"/>
        <c:auto val="1"/>
        <c:lblOffset val="100"/>
        <c:baseTimeUnit val="years"/>
      </c:dateAx>
      <c:valAx>
        <c:axId val="15215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54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537248"/>
        <c:axId val="152175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537248"/>
        <c:axId val="152175544"/>
      </c:lineChart>
      <c:dateAx>
        <c:axId val="151537248"/>
        <c:scaling>
          <c:orientation val="minMax"/>
        </c:scaling>
        <c:delete val="1"/>
        <c:axPos val="b"/>
        <c:numFmt formatCode="ge" sourceLinked="1"/>
        <c:majorTickMark val="none"/>
        <c:minorTickMark val="none"/>
        <c:tickLblPos val="none"/>
        <c:crossAx val="152175544"/>
        <c:crosses val="autoZero"/>
        <c:auto val="1"/>
        <c:lblOffset val="100"/>
        <c:baseTimeUnit val="years"/>
      </c:dateAx>
      <c:valAx>
        <c:axId val="15217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460856"/>
        <c:axId val="15187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460856"/>
        <c:axId val="151872000"/>
      </c:lineChart>
      <c:dateAx>
        <c:axId val="152460856"/>
        <c:scaling>
          <c:orientation val="minMax"/>
        </c:scaling>
        <c:delete val="1"/>
        <c:axPos val="b"/>
        <c:numFmt formatCode="ge" sourceLinked="1"/>
        <c:majorTickMark val="none"/>
        <c:minorTickMark val="none"/>
        <c:tickLblPos val="none"/>
        <c:crossAx val="151872000"/>
        <c:crosses val="autoZero"/>
        <c:auto val="1"/>
        <c:lblOffset val="100"/>
        <c:baseTimeUnit val="years"/>
      </c:dateAx>
      <c:valAx>
        <c:axId val="15187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6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520984"/>
        <c:axId val="15052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520984"/>
        <c:axId val="150521376"/>
      </c:lineChart>
      <c:dateAx>
        <c:axId val="150520984"/>
        <c:scaling>
          <c:orientation val="minMax"/>
        </c:scaling>
        <c:delete val="1"/>
        <c:axPos val="b"/>
        <c:numFmt formatCode="ge" sourceLinked="1"/>
        <c:majorTickMark val="none"/>
        <c:minorTickMark val="none"/>
        <c:tickLblPos val="none"/>
        <c:crossAx val="150521376"/>
        <c:crosses val="autoZero"/>
        <c:auto val="1"/>
        <c:lblOffset val="100"/>
        <c:baseTimeUnit val="years"/>
      </c:dateAx>
      <c:valAx>
        <c:axId val="15052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2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071936"/>
        <c:axId val="152072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071936"/>
        <c:axId val="152072328"/>
      </c:lineChart>
      <c:dateAx>
        <c:axId val="152071936"/>
        <c:scaling>
          <c:orientation val="minMax"/>
        </c:scaling>
        <c:delete val="1"/>
        <c:axPos val="b"/>
        <c:numFmt formatCode="ge" sourceLinked="1"/>
        <c:majorTickMark val="none"/>
        <c:minorTickMark val="none"/>
        <c:tickLblPos val="none"/>
        <c:crossAx val="152072328"/>
        <c:crosses val="autoZero"/>
        <c:auto val="1"/>
        <c:lblOffset val="100"/>
        <c:baseTimeUnit val="years"/>
      </c:dateAx>
      <c:valAx>
        <c:axId val="15207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07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formatCode="#,##0.00;&quot;△&quot;#,##0.00;&quot;-&quot;">
                  <c:v>218.2</c:v>
                </c:pt>
                <c:pt idx="1">
                  <c:v>0</c:v>
                </c:pt>
                <c:pt idx="2" formatCode="#,##0.00;&quot;△&quot;#,##0.00;&quot;-&quot;">
                  <c:v>72.53</c:v>
                </c:pt>
                <c:pt idx="3" formatCode="#,##0.00;&quot;△&quot;#,##0.00;&quot;-&quot;">
                  <c:v>66.77</c:v>
                </c:pt>
                <c:pt idx="4">
                  <c:v>0</c:v>
                </c:pt>
              </c:numCache>
            </c:numRef>
          </c:val>
        </c:ser>
        <c:dLbls>
          <c:showLegendKey val="0"/>
          <c:showVal val="0"/>
          <c:showCatName val="0"/>
          <c:showSerName val="0"/>
          <c:showPercent val="0"/>
          <c:showBubbleSize val="0"/>
        </c:dLbls>
        <c:gapWidth val="150"/>
        <c:axId val="152073504"/>
        <c:axId val="152073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52073504"/>
        <c:axId val="152073896"/>
      </c:lineChart>
      <c:dateAx>
        <c:axId val="152073504"/>
        <c:scaling>
          <c:orientation val="minMax"/>
        </c:scaling>
        <c:delete val="1"/>
        <c:axPos val="b"/>
        <c:numFmt formatCode="ge" sourceLinked="1"/>
        <c:majorTickMark val="none"/>
        <c:minorTickMark val="none"/>
        <c:tickLblPos val="none"/>
        <c:crossAx val="152073896"/>
        <c:crosses val="autoZero"/>
        <c:auto val="1"/>
        <c:lblOffset val="100"/>
        <c:baseTimeUnit val="years"/>
      </c:dateAx>
      <c:valAx>
        <c:axId val="15207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0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84.37</c:v>
                </c:pt>
                <c:pt idx="1">
                  <c:v>64.36</c:v>
                </c:pt>
                <c:pt idx="2">
                  <c:v>82.83</c:v>
                </c:pt>
                <c:pt idx="3">
                  <c:v>92.21</c:v>
                </c:pt>
                <c:pt idx="4">
                  <c:v>78.069999999999993</c:v>
                </c:pt>
              </c:numCache>
            </c:numRef>
          </c:val>
        </c:ser>
        <c:dLbls>
          <c:showLegendKey val="0"/>
          <c:showVal val="0"/>
          <c:showCatName val="0"/>
          <c:showSerName val="0"/>
          <c:showPercent val="0"/>
          <c:showBubbleSize val="0"/>
        </c:dLbls>
        <c:gapWidth val="150"/>
        <c:axId val="150520592"/>
        <c:axId val="150520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50520592"/>
        <c:axId val="150520200"/>
      </c:lineChart>
      <c:dateAx>
        <c:axId val="150520592"/>
        <c:scaling>
          <c:orientation val="minMax"/>
        </c:scaling>
        <c:delete val="1"/>
        <c:axPos val="b"/>
        <c:numFmt formatCode="ge" sourceLinked="1"/>
        <c:majorTickMark val="none"/>
        <c:minorTickMark val="none"/>
        <c:tickLblPos val="none"/>
        <c:crossAx val="150520200"/>
        <c:crosses val="autoZero"/>
        <c:auto val="1"/>
        <c:lblOffset val="100"/>
        <c:baseTimeUnit val="years"/>
      </c:dateAx>
      <c:valAx>
        <c:axId val="15052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2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200.14</c:v>
                </c:pt>
                <c:pt idx="2">
                  <c:v>150</c:v>
                </c:pt>
                <c:pt idx="3">
                  <c:v>150</c:v>
                </c:pt>
                <c:pt idx="4">
                  <c:v>175.83</c:v>
                </c:pt>
              </c:numCache>
            </c:numRef>
          </c:val>
        </c:ser>
        <c:dLbls>
          <c:showLegendKey val="0"/>
          <c:showVal val="0"/>
          <c:showCatName val="0"/>
          <c:showSerName val="0"/>
          <c:showPercent val="0"/>
          <c:showBubbleSize val="0"/>
        </c:dLbls>
        <c:gapWidth val="150"/>
        <c:axId val="150519024"/>
        <c:axId val="15245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50519024"/>
        <c:axId val="152452600"/>
      </c:lineChart>
      <c:dateAx>
        <c:axId val="150519024"/>
        <c:scaling>
          <c:orientation val="minMax"/>
        </c:scaling>
        <c:delete val="1"/>
        <c:axPos val="b"/>
        <c:numFmt formatCode="ge" sourceLinked="1"/>
        <c:majorTickMark val="none"/>
        <c:minorTickMark val="none"/>
        <c:tickLblPos val="none"/>
        <c:crossAx val="152452600"/>
        <c:crosses val="autoZero"/>
        <c:auto val="1"/>
        <c:lblOffset val="100"/>
        <c:baseTimeUnit val="years"/>
      </c:dateAx>
      <c:valAx>
        <c:axId val="15245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1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さくら市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44430</v>
      </c>
      <c r="AM8" s="47"/>
      <c r="AN8" s="47"/>
      <c r="AO8" s="47"/>
      <c r="AP8" s="47"/>
      <c r="AQ8" s="47"/>
      <c r="AR8" s="47"/>
      <c r="AS8" s="47"/>
      <c r="AT8" s="43">
        <f>データ!S6</f>
        <v>125.63</v>
      </c>
      <c r="AU8" s="43"/>
      <c r="AV8" s="43"/>
      <c r="AW8" s="43"/>
      <c r="AX8" s="43"/>
      <c r="AY8" s="43"/>
      <c r="AZ8" s="43"/>
      <c r="BA8" s="43"/>
      <c r="BB8" s="43">
        <f>データ!T6</f>
        <v>353.66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2.87</v>
      </c>
      <c r="Q10" s="43"/>
      <c r="R10" s="43"/>
      <c r="S10" s="43"/>
      <c r="T10" s="43"/>
      <c r="U10" s="43"/>
      <c r="V10" s="43"/>
      <c r="W10" s="43">
        <f>データ!P6</f>
        <v>71.64</v>
      </c>
      <c r="X10" s="43"/>
      <c r="Y10" s="43"/>
      <c r="Z10" s="43"/>
      <c r="AA10" s="43"/>
      <c r="AB10" s="43"/>
      <c r="AC10" s="43"/>
      <c r="AD10" s="47">
        <f>データ!Q6</f>
        <v>2480</v>
      </c>
      <c r="AE10" s="47"/>
      <c r="AF10" s="47"/>
      <c r="AG10" s="47"/>
      <c r="AH10" s="47"/>
      <c r="AI10" s="47"/>
      <c r="AJ10" s="47"/>
      <c r="AK10" s="2"/>
      <c r="AL10" s="47">
        <f>データ!U6</f>
        <v>1272</v>
      </c>
      <c r="AM10" s="47"/>
      <c r="AN10" s="47"/>
      <c r="AO10" s="47"/>
      <c r="AP10" s="47"/>
      <c r="AQ10" s="47"/>
      <c r="AR10" s="47"/>
      <c r="AS10" s="47"/>
      <c r="AT10" s="43">
        <f>データ!V6</f>
        <v>0.35</v>
      </c>
      <c r="AU10" s="43"/>
      <c r="AV10" s="43"/>
      <c r="AW10" s="43"/>
      <c r="AX10" s="43"/>
      <c r="AY10" s="43"/>
      <c r="AZ10" s="43"/>
      <c r="BA10" s="43"/>
      <c r="BB10" s="43">
        <f>データ!W6</f>
        <v>3634.29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92142</v>
      </c>
      <c r="D6" s="31">
        <f t="shared" si="3"/>
        <v>47</v>
      </c>
      <c r="E6" s="31">
        <f t="shared" si="3"/>
        <v>17</v>
      </c>
      <c r="F6" s="31">
        <f t="shared" si="3"/>
        <v>5</v>
      </c>
      <c r="G6" s="31">
        <f t="shared" si="3"/>
        <v>0</v>
      </c>
      <c r="H6" s="31" t="str">
        <f t="shared" si="3"/>
        <v>栃木県　さくら市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2.87</v>
      </c>
      <c r="P6" s="32">
        <f t="shared" si="3"/>
        <v>71.64</v>
      </c>
      <c r="Q6" s="32">
        <f t="shared" si="3"/>
        <v>2480</v>
      </c>
      <c r="R6" s="32">
        <f t="shared" si="3"/>
        <v>44430</v>
      </c>
      <c r="S6" s="32">
        <f t="shared" si="3"/>
        <v>125.63</v>
      </c>
      <c r="T6" s="32">
        <f t="shared" si="3"/>
        <v>353.66</v>
      </c>
      <c r="U6" s="32">
        <f t="shared" si="3"/>
        <v>1272</v>
      </c>
      <c r="V6" s="32">
        <f t="shared" si="3"/>
        <v>0.35</v>
      </c>
      <c r="W6" s="32">
        <f t="shared" si="3"/>
        <v>3634.29</v>
      </c>
      <c r="X6" s="33">
        <f>IF(X7="",NA(),X7)</f>
        <v>81.55</v>
      </c>
      <c r="Y6" s="33">
        <f t="shared" ref="Y6:AG6" si="4">IF(Y7="",NA(),Y7)</f>
        <v>82.47</v>
      </c>
      <c r="Z6" s="33">
        <f t="shared" si="4"/>
        <v>82.67</v>
      </c>
      <c r="AA6" s="33">
        <f t="shared" si="4"/>
        <v>80.78</v>
      </c>
      <c r="AB6" s="33">
        <f t="shared" si="4"/>
        <v>79.209999999999994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218.2</v>
      </c>
      <c r="BF6" s="32">
        <f t="shared" ref="BF6:BN6" si="7">IF(BF7="",NA(),BF7)</f>
        <v>0</v>
      </c>
      <c r="BG6" s="33">
        <f t="shared" si="7"/>
        <v>72.53</v>
      </c>
      <c r="BH6" s="33">
        <f t="shared" si="7"/>
        <v>66.77</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84.37</v>
      </c>
      <c r="BQ6" s="33">
        <f t="shared" ref="BQ6:BY6" si="8">IF(BQ7="",NA(),BQ7)</f>
        <v>64.36</v>
      </c>
      <c r="BR6" s="33">
        <f t="shared" si="8"/>
        <v>82.83</v>
      </c>
      <c r="BS6" s="33">
        <f t="shared" si="8"/>
        <v>92.21</v>
      </c>
      <c r="BT6" s="33">
        <f t="shared" si="8"/>
        <v>78.069999999999993</v>
      </c>
      <c r="BU6" s="33">
        <f t="shared" si="8"/>
        <v>51.56</v>
      </c>
      <c r="BV6" s="33">
        <f t="shared" si="8"/>
        <v>51.03</v>
      </c>
      <c r="BW6" s="33">
        <f t="shared" si="8"/>
        <v>50.9</v>
      </c>
      <c r="BX6" s="33">
        <f t="shared" si="8"/>
        <v>50.82</v>
      </c>
      <c r="BY6" s="33">
        <f t="shared" si="8"/>
        <v>52.19</v>
      </c>
      <c r="BZ6" s="32" t="str">
        <f>IF(BZ7="","",IF(BZ7="-","【-】","【"&amp;SUBSTITUTE(TEXT(BZ7,"#,##0.00"),"-","△")&amp;"】"))</f>
        <v>【52.78】</v>
      </c>
      <c r="CA6" s="33">
        <f>IF(CA7="",NA(),CA7)</f>
        <v>150</v>
      </c>
      <c r="CB6" s="33">
        <f t="shared" ref="CB6:CJ6" si="9">IF(CB7="",NA(),CB7)</f>
        <v>200.14</v>
      </c>
      <c r="CC6" s="33">
        <f t="shared" si="9"/>
        <v>150</v>
      </c>
      <c r="CD6" s="33">
        <f t="shared" si="9"/>
        <v>150</v>
      </c>
      <c r="CE6" s="33">
        <f t="shared" si="9"/>
        <v>175.83</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76.36</v>
      </c>
      <c r="CM6" s="33">
        <f t="shared" ref="CM6:CU6" si="10">IF(CM7="",NA(),CM7)</f>
        <v>83.41</v>
      </c>
      <c r="CN6" s="33">
        <f t="shared" si="10"/>
        <v>82.05</v>
      </c>
      <c r="CO6" s="33">
        <f t="shared" si="10"/>
        <v>83.64</v>
      </c>
      <c r="CP6" s="33">
        <f t="shared" si="10"/>
        <v>82.73</v>
      </c>
      <c r="CQ6" s="33">
        <f t="shared" si="10"/>
        <v>55.2</v>
      </c>
      <c r="CR6" s="33">
        <f t="shared" si="10"/>
        <v>54.74</v>
      </c>
      <c r="CS6" s="33">
        <f t="shared" si="10"/>
        <v>53.78</v>
      </c>
      <c r="CT6" s="33">
        <f t="shared" si="10"/>
        <v>53.24</v>
      </c>
      <c r="CU6" s="33">
        <f t="shared" si="10"/>
        <v>52.31</v>
      </c>
      <c r="CV6" s="32" t="str">
        <f>IF(CV7="","",IF(CV7="-","【-】","【"&amp;SUBSTITUTE(TEXT(CV7,"#,##0.00"),"-","△")&amp;"】"))</f>
        <v>【52.74】</v>
      </c>
      <c r="CW6" s="33">
        <f>IF(CW7="",NA(),CW7)</f>
        <v>86.57</v>
      </c>
      <c r="CX6" s="33">
        <f t="shared" ref="CX6:DF6" si="11">IF(CX7="",NA(),CX7)</f>
        <v>86.6</v>
      </c>
      <c r="CY6" s="33">
        <f t="shared" si="11"/>
        <v>87</v>
      </c>
      <c r="CZ6" s="33">
        <f t="shared" si="11"/>
        <v>89.63</v>
      </c>
      <c r="DA6" s="33">
        <f t="shared" si="11"/>
        <v>89.7</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92142</v>
      </c>
      <c r="D7" s="35">
        <v>47</v>
      </c>
      <c r="E7" s="35">
        <v>17</v>
      </c>
      <c r="F7" s="35">
        <v>5</v>
      </c>
      <c r="G7" s="35">
        <v>0</v>
      </c>
      <c r="H7" s="35" t="s">
        <v>96</v>
      </c>
      <c r="I7" s="35" t="s">
        <v>97</v>
      </c>
      <c r="J7" s="35" t="s">
        <v>98</v>
      </c>
      <c r="K7" s="35" t="s">
        <v>99</v>
      </c>
      <c r="L7" s="35" t="s">
        <v>100</v>
      </c>
      <c r="M7" s="36" t="s">
        <v>101</v>
      </c>
      <c r="N7" s="36" t="s">
        <v>102</v>
      </c>
      <c r="O7" s="36">
        <v>2.87</v>
      </c>
      <c r="P7" s="36">
        <v>71.64</v>
      </c>
      <c r="Q7" s="36">
        <v>2480</v>
      </c>
      <c r="R7" s="36">
        <v>44430</v>
      </c>
      <c r="S7" s="36">
        <v>125.63</v>
      </c>
      <c r="T7" s="36">
        <v>353.66</v>
      </c>
      <c r="U7" s="36">
        <v>1272</v>
      </c>
      <c r="V7" s="36">
        <v>0.35</v>
      </c>
      <c r="W7" s="36">
        <v>3634.29</v>
      </c>
      <c r="X7" s="36">
        <v>81.55</v>
      </c>
      <c r="Y7" s="36">
        <v>82.47</v>
      </c>
      <c r="Z7" s="36">
        <v>82.67</v>
      </c>
      <c r="AA7" s="36">
        <v>80.78</v>
      </c>
      <c r="AB7" s="36">
        <v>79.209999999999994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218.2</v>
      </c>
      <c r="BF7" s="36">
        <v>0</v>
      </c>
      <c r="BG7" s="36">
        <v>72.53</v>
      </c>
      <c r="BH7" s="36">
        <v>66.77</v>
      </c>
      <c r="BI7" s="36">
        <v>0</v>
      </c>
      <c r="BJ7" s="36">
        <v>1239.2</v>
      </c>
      <c r="BK7" s="36">
        <v>1197.82</v>
      </c>
      <c r="BL7" s="36">
        <v>1126.77</v>
      </c>
      <c r="BM7" s="36">
        <v>1044.8</v>
      </c>
      <c r="BN7" s="36">
        <v>1081.8</v>
      </c>
      <c r="BO7" s="36">
        <v>1015.77</v>
      </c>
      <c r="BP7" s="36">
        <v>84.37</v>
      </c>
      <c r="BQ7" s="36">
        <v>64.36</v>
      </c>
      <c r="BR7" s="36">
        <v>82.83</v>
      </c>
      <c r="BS7" s="36">
        <v>92.21</v>
      </c>
      <c r="BT7" s="36">
        <v>78.069999999999993</v>
      </c>
      <c r="BU7" s="36">
        <v>51.56</v>
      </c>
      <c r="BV7" s="36">
        <v>51.03</v>
      </c>
      <c r="BW7" s="36">
        <v>50.9</v>
      </c>
      <c r="BX7" s="36">
        <v>50.82</v>
      </c>
      <c r="BY7" s="36">
        <v>52.19</v>
      </c>
      <c r="BZ7" s="36">
        <v>52.78</v>
      </c>
      <c r="CA7" s="36">
        <v>150</v>
      </c>
      <c r="CB7" s="36">
        <v>200.14</v>
      </c>
      <c r="CC7" s="36">
        <v>150</v>
      </c>
      <c r="CD7" s="36">
        <v>150</v>
      </c>
      <c r="CE7" s="36">
        <v>175.83</v>
      </c>
      <c r="CF7" s="36">
        <v>283.26</v>
      </c>
      <c r="CG7" s="36">
        <v>289.60000000000002</v>
      </c>
      <c r="CH7" s="36">
        <v>293.27</v>
      </c>
      <c r="CI7" s="36">
        <v>300.52</v>
      </c>
      <c r="CJ7" s="36">
        <v>296.14</v>
      </c>
      <c r="CK7" s="36">
        <v>289.81</v>
      </c>
      <c r="CL7" s="36">
        <v>76.36</v>
      </c>
      <c r="CM7" s="36">
        <v>83.41</v>
      </c>
      <c r="CN7" s="36">
        <v>82.05</v>
      </c>
      <c r="CO7" s="36">
        <v>83.64</v>
      </c>
      <c r="CP7" s="36">
        <v>82.73</v>
      </c>
      <c r="CQ7" s="36">
        <v>55.2</v>
      </c>
      <c r="CR7" s="36">
        <v>54.74</v>
      </c>
      <c r="CS7" s="36">
        <v>53.78</v>
      </c>
      <c r="CT7" s="36">
        <v>53.24</v>
      </c>
      <c r="CU7" s="36">
        <v>52.31</v>
      </c>
      <c r="CV7" s="36">
        <v>52.74</v>
      </c>
      <c r="CW7" s="36">
        <v>86.57</v>
      </c>
      <c r="CX7" s="36">
        <v>86.6</v>
      </c>
      <c r="CY7" s="36">
        <v>87</v>
      </c>
      <c r="CZ7" s="36">
        <v>89.63</v>
      </c>
      <c r="DA7" s="36">
        <v>89.7</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2017-02-17T02:59:52Z</cp:lastPrinted>
  <dcterms:created xsi:type="dcterms:W3CDTF">2017-02-08T03:08:42Z</dcterms:created>
  <dcterms:modified xsi:type="dcterms:W3CDTF">2017-02-17T05:13:15Z</dcterms:modified>
  <cp:category/>
</cp:coreProperties>
</file>