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3082\Desktop\未処理案件\【提出済】公営企業に係る「経営比較分析表」の分析等について\財政課に提出したデータ（新様式）\"/>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Z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<sst xmlns="http://schemas.openxmlformats.org/spreadsheetml/2006/main" count="217" uniqueCount="107">
  <si>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</si>
  <si>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</si>
  <si>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</si>
  <si>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</si>
  <si>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</si>
  <si>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</si>
  <si>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</si>
  <si>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</si>
  <si>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</si>
  <si>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</si>
  <si>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</si>
  <si>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</si>
  <si>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</si>
  <si>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</si>
  <si>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</si>
  <si>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</si>
  <si>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</si>
  <si>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</si>
  <si>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</si>
  <si>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</si>
  <si>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</si>
  <si>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</si>
  <si>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</si>
  <si>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</si>
  <si>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</si>
  <si>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</si>
  <si>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</si>
  <si>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</si>
  <si>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</si>
  <si>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</si>
  <si>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</si>
  <si>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</si>
  <si>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</si>
  <si>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</si>
  <si>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</si>
  <si>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</si>
  <si>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</si>
  <si>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</si>
  <si>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</si>
  <si>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</si>
  <si>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</si>
  <si>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</si>
  <si>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</si>
  <si>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</si>
  <si>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</si>
  <si>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</si>
  <si>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</si>
  <si>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</si>
  <si>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</si>
  <si>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</si>
  <si>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</si>
  <si>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</si>
  <si>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</si>
  <si>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</si>
  <si>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</si>
  <si>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</si>
  <si>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</si>
  <si>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</si>
  <si>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</si>
  <si>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</si>
  <si>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</si>
  <si>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</si>
  <si>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</si>
  <si>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</si>
  <si>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</si>
  <si>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</si>
  <si>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</si>
  <si>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</si>
  <si>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</si>
  <si>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</si>
  <si>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</si>
  <si>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</si>
  <si>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</si>
  <si>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</si>
  <si>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</si>
  <si>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</si>
  <si>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</si>
  <si>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</si>
  <si>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</si>
  <si>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</si>
  <si>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</si>
  <si>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</si>
  <si>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</si>
  <si>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</si>
  <si>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</si>
  <si>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</si>
  <si>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</si>
  <si>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</si>
  <si>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</si>
  <si>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</si>
  <si>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</si>
  <si>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</si>
  <si>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</si>
  <si>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さくら市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</si>
  <si>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</si>
  <si>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</si>
  <si>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</si>
  <si>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</si>
  <si>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</si>
  <si>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</si>
  <si>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</si>
  <si>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</si>
  <si>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</si>
  <si>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</si>
  <si>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経常収支比率については100％を超えており、経営は健全であるといえます。
　しかし、有収率については類似団体及び全国平均の値を大きく下回っています。その理由は、現在、さくら市水道事業では水道未普及地域への管の拡張工事を行っており、その過程にある排泥等の作業に多量の水を使用するためであると考えられます。拡張工事が完了することで、有収率は向上すると考えられます。それに伴い、料金回収率・給水原価といった平均値より僅かに低い項目も改善されるものと思われます。
　流動比率の値が平成25年度から平成26年度にかけて大きく下がっていますが、これは平成26年度より適用された会計制度改正の影響によるものです。値は大きく下がっていますが、平均値は以前として上回っており、債務の支払い能力については問題ないです。
　企業債残高対給水収益比率を見ますと、類似団体の2倍以上の数値となっています。企業債は、工事の主要な財源となっていますが、今後はその割合を低くしていく必要があると考えています。</t>
    <phoneticPr fontId="4"/>
  </si>
  <si>
    <t>　さくら市水道事業は、水道管の拡張工事を緩やかに進めてきたため、老朽化の進行についても緩やかなものとなります。しかし、石綿管という地震に強くない水道管が多く布設されているため、これらの更新は急務であると考え、老朽化した管と併せて計画的に更新していきたいと考えています。</t>
    <phoneticPr fontId="4"/>
  </si>
  <si>
    <t>　現在のところ、経営については健全ではありますが、企業債の残高及び施設更新を考えますと、将来の財源は十分であるとはいえません。今後は、長期の経営計画を策定し、これらの問題解決にあたっていく予定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</si>
</sst>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0.75</c:v>
                </c:pt>
                <c:pt idx="1">
                  <c:v>0.54</c:v>
                </c:pt>
                <c:pt idx="2">
                  <c:v>0.49</c:v>
                </c:pt>
                <c:pt idx="3">
                  <c:v>0.42</c:v>
                </c:pt>
                <c:pt idx="4">
                  <c:v>0.33</c:v>
                </c:pt>
              </c:numCache>
            </c:numRef>
          </c:val>
        </c:ser>
        <c:dLbls>
          <c:showLegendKey val="0"/>
          <c:showVal val="0"/>
          <c:showCatName val="0"/>
          <c:showSerName val="0"/>
          <c:showPercent val="0"/>
          <c:showBubbleSize val="0"/>
        </c:dLbls>
        <c:gapWidth val="150"/>
        <c:axId val="195192424"/>
        <c:axId val="19519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95192424"/>
        <c:axId val="195192816"/>
      </c:lineChart>
      <c:dateAx>
        <c:axId val="195192424"/>
        <c:scaling>
          <c:orientation val="minMax"/>
        </c:scaling>
        <c:delete val="1"/>
        <c:axPos val="b"/>
        <c:numFmt formatCode="ge" sourceLinked="1"/>
        <c:majorTickMark val="none"/>
        <c:minorTickMark val="none"/>
        <c:tickLblPos val="none"/>
        <c:crossAx val="195192816"/>
        <c:crosses val="autoZero"/>
        <c:auto val="1"/>
        <c:lblOffset val="100"/>
        <c:baseTimeUnit val="years"/>
      </c:dateAx>
      <c:valAx>
        <c:axId val="19519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9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67.489999999999995</c:v>
                </c:pt>
                <c:pt idx="1">
                  <c:v>68.739999999999995</c:v>
                </c:pt>
                <c:pt idx="2">
                  <c:v>69.290000000000006</c:v>
                </c:pt>
                <c:pt idx="3">
                  <c:v>69.63</c:v>
                </c:pt>
                <c:pt idx="4">
                  <c:v>63.32</c:v>
                </c:pt>
              </c:numCache>
            </c:numRef>
          </c:val>
        </c:ser>
        <c:dLbls>
          <c:showLegendKey val="0"/>
          <c:showVal val="0"/>
          <c:showCatName val="0"/>
          <c:showSerName val="0"/>
          <c:showPercent val="0"/>
          <c:showBubbleSize val="0"/>
        </c:dLbls>
        <c:gapWidth val="150"/>
        <c:axId val="195198696"/>
        <c:axId val="197147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195198696"/>
        <c:axId val="197147544"/>
      </c:lineChart>
      <c:dateAx>
        <c:axId val="195198696"/>
        <c:scaling>
          <c:orientation val="minMax"/>
        </c:scaling>
        <c:delete val="1"/>
        <c:axPos val="b"/>
        <c:numFmt formatCode="ge" sourceLinked="1"/>
        <c:majorTickMark val="none"/>
        <c:minorTickMark val="none"/>
        <c:tickLblPos val="none"/>
        <c:crossAx val="197147544"/>
        <c:crosses val="autoZero"/>
        <c:auto val="1"/>
        <c:lblOffset val="100"/>
        <c:baseTimeUnit val="years"/>
      </c:dateAx>
      <c:valAx>
        <c:axId val="197147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9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84.23</c:v>
                </c:pt>
                <c:pt idx="1">
                  <c:v>79.540000000000006</c:v>
                </c:pt>
                <c:pt idx="2">
                  <c:v>80.400000000000006</c:v>
                </c:pt>
                <c:pt idx="3">
                  <c:v>80.36</c:v>
                </c:pt>
                <c:pt idx="4">
                  <c:v>79.22</c:v>
                </c:pt>
              </c:numCache>
            </c:numRef>
          </c:val>
        </c:ser>
        <c:dLbls>
          <c:showLegendKey val="0"/>
          <c:showVal val="0"/>
          <c:showCatName val="0"/>
          <c:showSerName val="0"/>
          <c:showPercent val="0"/>
          <c:showBubbleSize val="0"/>
        </c:dLbls>
        <c:gapWidth val="150"/>
        <c:axId val="197148720"/>
        <c:axId val="197149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197148720"/>
        <c:axId val="197149112"/>
      </c:lineChart>
      <c:dateAx>
        <c:axId val="197148720"/>
        <c:scaling>
          <c:orientation val="minMax"/>
        </c:scaling>
        <c:delete val="1"/>
        <c:axPos val="b"/>
        <c:numFmt formatCode="ge" sourceLinked="1"/>
        <c:majorTickMark val="none"/>
        <c:minorTickMark val="none"/>
        <c:tickLblPos val="none"/>
        <c:crossAx val="197149112"/>
        <c:crosses val="autoZero"/>
        <c:auto val="1"/>
        <c:lblOffset val="100"/>
        <c:baseTimeUnit val="years"/>
      </c:dateAx>
      <c:valAx>
        <c:axId val="197149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4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114.99</c:v>
                </c:pt>
                <c:pt idx="1">
                  <c:v>108.42</c:v>
                </c:pt>
                <c:pt idx="2">
                  <c:v>105.53</c:v>
                </c:pt>
                <c:pt idx="3">
                  <c:v>100.93</c:v>
                </c:pt>
                <c:pt idx="4">
                  <c:v>112.57</c:v>
                </c:pt>
              </c:numCache>
            </c:numRef>
          </c:val>
        </c:ser>
        <c:dLbls>
          <c:showLegendKey val="0"/>
          <c:showVal val="0"/>
          <c:showCatName val="0"/>
          <c:showSerName val="0"/>
          <c:showPercent val="0"/>
          <c:showBubbleSize val="0"/>
        </c:dLbls>
        <c:gapWidth val="150"/>
        <c:axId val="195193992"/>
        <c:axId val="19519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95193992"/>
        <c:axId val="195194384"/>
      </c:lineChart>
      <c:dateAx>
        <c:axId val="195193992"/>
        <c:scaling>
          <c:orientation val="minMax"/>
        </c:scaling>
        <c:delete val="1"/>
        <c:axPos val="b"/>
        <c:numFmt formatCode="ge" sourceLinked="1"/>
        <c:majorTickMark val="none"/>
        <c:minorTickMark val="none"/>
        <c:tickLblPos val="none"/>
        <c:crossAx val="195194384"/>
        <c:crosses val="autoZero"/>
        <c:auto val="1"/>
        <c:lblOffset val="100"/>
        <c:baseTimeUnit val="years"/>
      </c:dateAx>
      <c:valAx>
        <c:axId val="195194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19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35</c:v>
                </c:pt>
                <c:pt idx="1">
                  <c:v>34.44</c:v>
                </c:pt>
                <c:pt idx="2">
                  <c:v>35.4</c:v>
                </c:pt>
                <c:pt idx="3">
                  <c:v>36.85</c:v>
                </c:pt>
                <c:pt idx="4">
                  <c:v>37.46</c:v>
                </c:pt>
              </c:numCache>
            </c:numRef>
          </c:val>
        </c:ser>
        <c:dLbls>
          <c:showLegendKey val="0"/>
          <c:showVal val="0"/>
          <c:showCatName val="0"/>
          <c:showSerName val="0"/>
          <c:showPercent val="0"/>
          <c:showBubbleSize val="0"/>
        </c:dLbls>
        <c:gapWidth val="150"/>
        <c:axId val="195195560"/>
        <c:axId val="19519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195195560"/>
        <c:axId val="195195952"/>
      </c:lineChart>
      <c:dateAx>
        <c:axId val="195195560"/>
        <c:scaling>
          <c:orientation val="minMax"/>
        </c:scaling>
        <c:delete val="1"/>
        <c:axPos val="b"/>
        <c:numFmt formatCode="ge" sourceLinked="1"/>
        <c:majorTickMark val="none"/>
        <c:minorTickMark val="none"/>
        <c:tickLblPos val="none"/>
        <c:crossAx val="195195952"/>
        <c:crosses val="autoZero"/>
        <c:auto val="1"/>
        <c:lblOffset val="100"/>
        <c:baseTimeUnit val="years"/>
      </c:dateAx>
      <c:valAx>
        <c:axId val="19519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95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31.1</c:v>
                </c:pt>
                <c:pt idx="1">
                  <c:v>32.31</c:v>
                </c:pt>
                <c:pt idx="2">
                  <c:v>33.11</c:v>
                </c:pt>
                <c:pt idx="3">
                  <c:v>34.5</c:v>
                </c:pt>
                <c:pt idx="4">
                  <c:v>35.1</c:v>
                </c:pt>
              </c:numCache>
            </c:numRef>
          </c:val>
        </c:ser>
        <c:dLbls>
          <c:showLegendKey val="0"/>
          <c:showVal val="0"/>
          <c:showCatName val="0"/>
          <c:showSerName val="0"/>
          <c:showPercent val="0"/>
          <c:showBubbleSize val="0"/>
        </c:dLbls>
        <c:gapWidth val="150"/>
        <c:axId val="195197128"/>
        <c:axId val="19519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95197128"/>
        <c:axId val="195197520"/>
      </c:lineChart>
      <c:dateAx>
        <c:axId val="195197128"/>
        <c:scaling>
          <c:orientation val="minMax"/>
        </c:scaling>
        <c:delete val="1"/>
        <c:axPos val="b"/>
        <c:numFmt formatCode="ge" sourceLinked="1"/>
        <c:majorTickMark val="none"/>
        <c:minorTickMark val="none"/>
        <c:tickLblPos val="none"/>
        <c:crossAx val="195197520"/>
        <c:crosses val="autoZero"/>
        <c:auto val="1"/>
        <c:lblOffset val="100"/>
        <c:baseTimeUnit val="years"/>
      </c:dateAx>
      <c:valAx>
        <c:axId val="19519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9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6847816"/>
        <c:axId val="19684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196847816"/>
        <c:axId val="196848208"/>
      </c:lineChart>
      <c:dateAx>
        <c:axId val="196847816"/>
        <c:scaling>
          <c:orientation val="minMax"/>
        </c:scaling>
        <c:delete val="1"/>
        <c:axPos val="b"/>
        <c:numFmt formatCode="ge" sourceLinked="1"/>
        <c:majorTickMark val="none"/>
        <c:minorTickMark val="none"/>
        <c:tickLblPos val="none"/>
        <c:crossAx val="196848208"/>
        <c:crosses val="autoZero"/>
        <c:auto val="1"/>
        <c:lblOffset val="100"/>
        <c:baseTimeUnit val="years"/>
      </c:dateAx>
      <c:valAx>
        <c:axId val="196848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84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1615.93</c:v>
                </c:pt>
                <c:pt idx="1">
                  <c:v>468.02</c:v>
                </c:pt>
                <c:pt idx="2">
                  <c:v>1948.97</c:v>
                </c:pt>
                <c:pt idx="3">
                  <c:v>1471.45</c:v>
                </c:pt>
                <c:pt idx="4">
                  <c:v>414.95</c:v>
                </c:pt>
              </c:numCache>
            </c:numRef>
          </c:val>
        </c:ser>
        <c:dLbls>
          <c:showLegendKey val="0"/>
          <c:showVal val="0"/>
          <c:showCatName val="0"/>
          <c:showSerName val="0"/>
          <c:showPercent val="0"/>
          <c:showBubbleSize val="0"/>
        </c:dLbls>
        <c:gapWidth val="150"/>
        <c:axId val="196849384"/>
        <c:axId val="19684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196849384"/>
        <c:axId val="196849776"/>
      </c:lineChart>
      <c:dateAx>
        <c:axId val="196849384"/>
        <c:scaling>
          <c:orientation val="minMax"/>
        </c:scaling>
        <c:delete val="1"/>
        <c:axPos val="b"/>
        <c:numFmt formatCode="ge" sourceLinked="1"/>
        <c:majorTickMark val="none"/>
        <c:minorTickMark val="none"/>
        <c:tickLblPos val="none"/>
        <c:crossAx val="196849776"/>
        <c:crosses val="autoZero"/>
        <c:auto val="1"/>
        <c:lblOffset val="100"/>
        <c:baseTimeUnit val="years"/>
      </c:dateAx>
      <c:valAx>
        <c:axId val="196849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84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930.05</c:v>
                </c:pt>
                <c:pt idx="1">
                  <c:v>1055.43</c:v>
                </c:pt>
                <c:pt idx="2">
                  <c:v>1049.69</c:v>
                </c:pt>
                <c:pt idx="3">
                  <c:v>1020.2</c:v>
                </c:pt>
                <c:pt idx="4">
                  <c:v>918.2</c:v>
                </c:pt>
              </c:numCache>
            </c:numRef>
          </c:val>
        </c:ser>
        <c:dLbls>
          <c:showLegendKey val="0"/>
          <c:showVal val="0"/>
          <c:showCatName val="0"/>
          <c:showSerName val="0"/>
          <c:showPercent val="0"/>
          <c:showBubbleSize val="0"/>
        </c:dLbls>
        <c:gapWidth val="150"/>
        <c:axId val="196847424"/>
        <c:axId val="19723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196847424"/>
        <c:axId val="197239632"/>
      </c:lineChart>
      <c:dateAx>
        <c:axId val="196847424"/>
        <c:scaling>
          <c:orientation val="minMax"/>
        </c:scaling>
        <c:delete val="1"/>
        <c:axPos val="b"/>
        <c:numFmt formatCode="ge" sourceLinked="1"/>
        <c:majorTickMark val="none"/>
        <c:minorTickMark val="none"/>
        <c:tickLblPos val="none"/>
        <c:crossAx val="197239632"/>
        <c:crosses val="autoZero"/>
        <c:auto val="1"/>
        <c:lblOffset val="100"/>
        <c:baseTimeUnit val="years"/>
      </c:dateAx>
      <c:valAx>
        <c:axId val="197239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684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100.87</c:v>
                </c:pt>
                <c:pt idx="1">
                  <c:v>92.36</c:v>
                </c:pt>
                <c:pt idx="2">
                  <c:v>89.29</c:v>
                </c:pt>
                <c:pt idx="3">
                  <c:v>85.28</c:v>
                </c:pt>
                <c:pt idx="4">
                  <c:v>98.33</c:v>
                </c:pt>
              </c:numCache>
            </c:numRef>
          </c:val>
        </c:ser>
        <c:dLbls>
          <c:showLegendKey val="0"/>
          <c:showVal val="0"/>
          <c:showCatName val="0"/>
          <c:showSerName val="0"/>
          <c:showPercent val="0"/>
          <c:showBubbleSize val="0"/>
        </c:dLbls>
        <c:gapWidth val="150"/>
        <c:axId val="197240808"/>
        <c:axId val="19724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97240808"/>
        <c:axId val="197241200"/>
      </c:lineChart>
      <c:dateAx>
        <c:axId val="197240808"/>
        <c:scaling>
          <c:orientation val="minMax"/>
        </c:scaling>
        <c:delete val="1"/>
        <c:axPos val="b"/>
        <c:numFmt formatCode="ge" sourceLinked="1"/>
        <c:majorTickMark val="none"/>
        <c:minorTickMark val="none"/>
        <c:tickLblPos val="none"/>
        <c:crossAx val="197241200"/>
        <c:crosses val="autoZero"/>
        <c:auto val="1"/>
        <c:lblOffset val="100"/>
        <c:baseTimeUnit val="years"/>
      </c:dateAx>
      <c:valAx>
        <c:axId val="19724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4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151.93</c:v>
                </c:pt>
                <c:pt idx="1">
                  <c:v>167.09</c:v>
                </c:pt>
                <c:pt idx="2">
                  <c:v>172.82</c:v>
                </c:pt>
                <c:pt idx="3">
                  <c:v>180.98</c:v>
                </c:pt>
                <c:pt idx="4">
                  <c:v>177.27</c:v>
                </c:pt>
              </c:numCache>
            </c:numRef>
          </c:val>
        </c:ser>
        <c:dLbls>
          <c:showLegendKey val="0"/>
          <c:showVal val="0"/>
          <c:showCatName val="0"/>
          <c:showSerName val="0"/>
          <c:showPercent val="0"/>
          <c:showBubbleSize val="0"/>
        </c:dLbls>
        <c:gapWidth val="150"/>
        <c:axId val="196847032"/>
        <c:axId val="19684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196847032"/>
        <c:axId val="196846640"/>
      </c:lineChart>
      <c:dateAx>
        <c:axId val="196847032"/>
        <c:scaling>
          <c:orientation val="minMax"/>
        </c:scaling>
        <c:delete val="1"/>
        <c:axPos val="b"/>
        <c:numFmt formatCode="ge" sourceLinked="1"/>
        <c:majorTickMark val="none"/>
        <c:minorTickMark val="none"/>
        <c:tickLblPos val="none"/>
        <c:crossAx val="196846640"/>
        <c:crosses val="autoZero"/>
        <c:auto val="1"/>
        <c:lblOffset val="100"/>
        <c:baseTimeUnit val="years"/>
      </c:dateAx>
      <c:valAx>
        <c:axId val="19684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4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栃木県　さくら市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44362</v>
      </c>
      <c r="AJ8" s="75"/>
      <c r="AK8" s="75"/>
      <c r="AL8" s="75"/>
      <c r="AM8" s="75"/>
      <c r="AN8" s="75"/>
      <c r="AO8" s="75"/>
      <c r="AP8" s="76"/>
      <c r="AQ8" s="57">
        <f>データ!R6</f>
        <v>125.63</v>
      </c>
      <c r="AR8" s="57"/>
      <c r="AS8" s="57"/>
      <c r="AT8" s="57"/>
      <c r="AU8" s="57"/>
      <c r="AV8" s="57"/>
      <c r="AW8" s="57"/>
      <c r="AX8" s="57"/>
      <c r="AY8" s="57">
        <f>データ!S6</f>
        <v>353.12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49.74</v>
      </c>
      <c r="K10" s="57"/>
      <c r="L10" s="57"/>
      <c r="M10" s="57"/>
      <c r="N10" s="57"/>
      <c r="O10" s="57"/>
      <c r="P10" s="57"/>
      <c r="Q10" s="57"/>
      <c r="R10" s="57">
        <f>データ!O6</f>
        <v>89.79</v>
      </c>
      <c r="S10" s="57"/>
      <c r="T10" s="57"/>
      <c r="U10" s="57"/>
      <c r="V10" s="57"/>
      <c r="W10" s="57"/>
      <c r="X10" s="57"/>
      <c r="Y10" s="57"/>
      <c r="Z10" s="65">
        <f>データ!P6</f>
        <v>2910</v>
      </c>
      <c r="AA10" s="65"/>
      <c r="AB10" s="65"/>
      <c r="AC10" s="65"/>
      <c r="AD10" s="65"/>
      <c r="AE10" s="65"/>
      <c r="AF10" s="65"/>
      <c r="AG10" s="65"/>
      <c r="AH10" s="2"/>
      <c r="AI10" s="65">
        <f>データ!T6</f>
        <v>36086</v>
      </c>
      <c r="AJ10" s="65"/>
      <c r="AK10" s="65"/>
      <c r="AL10" s="65"/>
      <c r="AM10" s="65"/>
      <c r="AN10" s="65"/>
      <c r="AO10" s="65"/>
      <c r="AP10" s="65"/>
      <c r="AQ10" s="57">
        <f>データ!U6</f>
        <v>80.3</v>
      </c>
      <c r="AR10" s="57"/>
      <c r="AS10" s="57"/>
      <c r="AT10" s="57"/>
      <c r="AU10" s="57"/>
      <c r="AV10" s="57"/>
      <c r="AW10" s="57"/>
      <c r="AX10" s="57"/>
      <c r="AY10" s="57">
        <f>データ!V6</f>
        <v>449.39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92142</v>
      </c>
      <c r="D6" s="31">
        <f t="shared" si="3"/>
        <v>46</v>
      </c>
      <c r="E6" s="31">
        <f t="shared" si="3"/>
        <v>1</v>
      </c>
      <c r="F6" s="31">
        <f t="shared" si="3"/>
        <v>0</v>
      </c>
      <c r="G6" s="31">
        <f t="shared" si="3"/>
        <v>1</v>
      </c>
      <c r="H6" s="31" t="str">
        <f t="shared" si="3"/>
        <v>栃木県　さくら市</v>
      </c>
      <c r="I6" s="31" t="str">
        <f t="shared" si="3"/>
        <v>法適用</v>
      </c>
      <c r="J6" s="31" t="str">
        <f t="shared" si="3"/>
        <v>水道事業</v>
      </c>
      <c r="K6" s="31" t="str">
        <f t="shared" si="3"/>
        <v>末端給水事業</v>
      </c>
      <c r="L6" s="31" t="str">
        <f t="shared" si="3"/>
        <v>A5</v>
      </c>
      <c r="M6" s="32" t="str">
        <f t="shared" si="3"/>
        <v>-</v>
      </c>
      <c r="N6" s="32">
        <f t="shared" si="3"/>
        <v>49.74</v>
      </c>
      <c r="O6" s="32">
        <f t="shared" si="3"/>
        <v>89.79</v>
      </c>
      <c r="P6" s="32">
        <f t="shared" si="3"/>
        <v>2910</v>
      </c>
      <c r="Q6" s="32">
        <f t="shared" si="3"/>
        <v>44362</v>
      </c>
      <c r="R6" s="32">
        <f t="shared" si="3"/>
        <v>125.63</v>
      </c>
      <c r="S6" s="32">
        <f t="shared" si="3"/>
        <v>353.12</v>
      </c>
      <c r="T6" s="32">
        <f t="shared" si="3"/>
        <v>36086</v>
      </c>
      <c r="U6" s="32">
        <f t="shared" si="3"/>
        <v>80.3</v>
      </c>
      <c r="V6" s="32">
        <f t="shared" si="3"/>
        <v>449.39</v>
      </c>
      <c r="W6" s="33">
        <f>IF(W7="",NA(),W7)</f>
        <v>114.99</v>
      </c>
      <c r="X6" s="33">
        <f t="shared" ref="X6:AF6" si="4">IF(X7="",NA(),X7)</f>
        <v>108.42</v>
      </c>
      <c r="Y6" s="33">
        <f t="shared" si="4"/>
        <v>105.53</v>
      </c>
      <c r="Z6" s="33">
        <f t="shared" si="4"/>
        <v>100.93</v>
      </c>
      <c r="AA6" s="33">
        <f t="shared" si="4"/>
        <v>112.57</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1615.93</v>
      </c>
      <c r="AT6" s="33">
        <f t="shared" ref="AT6:BB6" si="6">IF(AT7="",NA(),AT7)</f>
        <v>468.02</v>
      </c>
      <c r="AU6" s="33">
        <f t="shared" si="6"/>
        <v>1948.97</v>
      </c>
      <c r="AV6" s="33">
        <f t="shared" si="6"/>
        <v>1471.45</v>
      </c>
      <c r="AW6" s="33">
        <f t="shared" si="6"/>
        <v>414.95</v>
      </c>
      <c r="AX6" s="33">
        <f t="shared" si="6"/>
        <v>792.56</v>
      </c>
      <c r="AY6" s="33">
        <f t="shared" si="6"/>
        <v>832.37</v>
      </c>
      <c r="AZ6" s="33">
        <f t="shared" si="6"/>
        <v>852.01</v>
      </c>
      <c r="BA6" s="33">
        <f t="shared" si="6"/>
        <v>909.68</v>
      </c>
      <c r="BB6" s="33">
        <f t="shared" si="6"/>
        <v>382.09</v>
      </c>
      <c r="BC6" s="32" t="str">
        <f>IF(BC7="","",IF(BC7="-","【-】","【"&amp;SUBSTITUTE(TEXT(BC7,"#,##0.00"),"-","△")&amp;"】"))</f>
        <v>【264.16】</v>
      </c>
      <c r="BD6" s="33">
        <f>IF(BD7="",NA(),BD7)</f>
        <v>930.05</v>
      </c>
      <c r="BE6" s="33">
        <f t="shared" ref="BE6:BM6" si="7">IF(BE7="",NA(),BE7)</f>
        <v>1055.43</v>
      </c>
      <c r="BF6" s="33">
        <f t="shared" si="7"/>
        <v>1049.69</v>
      </c>
      <c r="BG6" s="33">
        <f t="shared" si="7"/>
        <v>1020.2</v>
      </c>
      <c r="BH6" s="33">
        <f t="shared" si="7"/>
        <v>918.2</v>
      </c>
      <c r="BI6" s="33">
        <f t="shared" si="7"/>
        <v>403.05</v>
      </c>
      <c r="BJ6" s="33">
        <f t="shared" si="7"/>
        <v>403.15</v>
      </c>
      <c r="BK6" s="33">
        <f t="shared" si="7"/>
        <v>391.4</v>
      </c>
      <c r="BL6" s="33">
        <f t="shared" si="7"/>
        <v>382.65</v>
      </c>
      <c r="BM6" s="33">
        <f t="shared" si="7"/>
        <v>385.06</v>
      </c>
      <c r="BN6" s="32" t="str">
        <f>IF(BN7="","",IF(BN7="-","【-】","【"&amp;SUBSTITUTE(TEXT(BN7,"#,##0.00"),"-","△")&amp;"】"))</f>
        <v>【283.72】</v>
      </c>
      <c r="BO6" s="33">
        <f>IF(BO7="",NA(),BO7)</f>
        <v>100.87</v>
      </c>
      <c r="BP6" s="33">
        <f t="shared" ref="BP6:BX6" si="8">IF(BP7="",NA(),BP7)</f>
        <v>92.36</v>
      </c>
      <c r="BQ6" s="33">
        <f t="shared" si="8"/>
        <v>89.29</v>
      </c>
      <c r="BR6" s="33">
        <f t="shared" si="8"/>
        <v>85.28</v>
      </c>
      <c r="BS6" s="33">
        <f t="shared" si="8"/>
        <v>98.33</v>
      </c>
      <c r="BT6" s="33">
        <f t="shared" si="8"/>
        <v>97.63</v>
      </c>
      <c r="BU6" s="33">
        <f t="shared" si="8"/>
        <v>94.86</v>
      </c>
      <c r="BV6" s="33">
        <f t="shared" si="8"/>
        <v>95.91</v>
      </c>
      <c r="BW6" s="33">
        <f t="shared" si="8"/>
        <v>96.1</v>
      </c>
      <c r="BX6" s="33">
        <f t="shared" si="8"/>
        <v>99.07</v>
      </c>
      <c r="BY6" s="32" t="str">
        <f>IF(BY7="","",IF(BY7="-","【-】","【"&amp;SUBSTITUTE(TEXT(BY7,"#,##0.00"),"-","△")&amp;"】"))</f>
        <v>【104.60】</v>
      </c>
      <c r="BZ6" s="33">
        <f>IF(BZ7="",NA(),BZ7)</f>
        <v>151.93</v>
      </c>
      <c r="CA6" s="33">
        <f t="shared" ref="CA6:CI6" si="9">IF(CA7="",NA(),CA7)</f>
        <v>167.09</v>
      </c>
      <c r="CB6" s="33">
        <f t="shared" si="9"/>
        <v>172.82</v>
      </c>
      <c r="CC6" s="33">
        <f t="shared" si="9"/>
        <v>180.98</v>
      </c>
      <c r="CD6" s="33">
        <f t="shared" si="9"/>
        <v>177.27</v>
      </c>
      <c r="CE6" s="33">
        <f t="shared" si="9"/>
        <v>172.59</v>
      </c>
      <c r="CF6" s="33">
        <f t="shared" si="9"/>
        <v>179.14</v>
      </c>
      <c r="CG6" s="33">
        <f t="shared" si="9"/>
        <v>179.29</v>
      </c>
      <c r="CH6" s="33">
        <f t="shared" si="9"/>
        <v>178.39</v>
      </c>
      <c r="CI6" s="33">
        <f t="shared" si="9"/>
        <v>173.03</v>
      </c>
      <c r="CJ6" s="32" t="str">
        <f>IF(CJ7="","",IF(CJ7="-","【-】","【"&amp;SUBSTITUTE(TEXT(CJ7,"#,##0.00"),"-","△")&amp;"】"))</f>
        <v>【164.21】</v>
      </c>
      <c r="CK6" s="33">
        <f>IF(CK7="",NA(),CK7)</f>
        <v>67.489999999999995</v>
      </c>
      <c r="CL6" s="33">
        <f t="shared" ref="CL6:CT6" si="10">IF(CL7="",NA(),CL7)</f>
        <v>68.739999999999995</v>
      </c>
      <c r="CM6" s="33">
        <f t="shared" si="10"/>
        <v>69.290000000000006</v>
      </c>
      <c r="CN6" s="33">
        <f t="shared" si="10"/>
        <v>69.63</v>
      </c>
      <c r="CO6" s="33">
        <f t="shared" si="10"/>
        <v>63.32</v>
      </c>
      <c r="CP6" s="33">
        <f t="shared" si="10"/>
        <v>60.17</v>
      </c>
      <c r="CQ6" s="33">
        <f t="shared" si="10"/>
        <v>58.76</v>
      </c>
      <c r="CR6" s="33">
        <f t="shared" si="10"/>
        <v>59.09</v>
      </c>
      <c r="CS6" s="33">
        <f t="shared" si="10"/>
        <v>59.23</v>
      </c>
      <c r="CT6" s="33">
        <f t="shared" si="10"/>
        <v>58.58</v>
      </c>
      <c r="CU6" s="32" t="str">
        <f>IF(CU7="","",IF(CU7="-","【-】","【"&amp;SUBSTITUTE(TEXT(CU7,"#,##0.00"),"-","△")&amp;"】"))</f>
        <v>【59.80】</v>
      </c>
      <c r="CV6" s="33">
        <f>IF(CV7="",NA(),CV7)</f>
        <v>84.23</v>
      </c>
      <c r="CW6" s="33">
        <f t="shared" ref="CW6:DE6" si="11">IF(CW7="",NA(),CW7)</f>
        <v>79.540000000000006</v>
      </c>
      <c r="CX6" s="33">
        <f t="shared" si="11"/>
        <v>80.400000000000006</v>
      </c>
      <c r="CY6" s="33">
        <f t="shared" si="11"/>
        <v>80.36</v>
      </c>
      <c r="CZ6" s="33">
        <f t="shared" si="11"/>
        <v>79.22</v>
      </c>
      <c r="DA6" s="33">
        <f t="shared" si="11"/>
        <v>85.47</v>
      </c>
      <c r="DB6" s="33">
        <f t="shared" si="11"/>
        <v>84.87</v>
      </c>
      <c r="DC6" s="33">
        <f t="shared" si="11"/>
        <v>85.4</v>
      </c>
      <c r="DD6" s="33">
        <f t="shared" si="11"/>
        <v>85.53</v>
      </c>
      <c r="DE6" s="33">
        <f t="shared" si="11"/>
        <v>85.23</v>
      </c>
      <c r="DF6" s="32" t="str">
        <f>IF(DF7="","",IF(DF7="-","【-】","【"&amp;SUBSTITUTE(TEXT(DF7,"#,##0.00"),"-","△")&amp;"】"))</f>
        <v>【89.78】</v>
      </c>
      <c r="DG6" s="33">
        <f>IF(DG7="",NA(),DG7)</f>
        <v>35</v>
      </c>
      <c r="DH6" s="33">
        <f t="shared" ref="DH6:DP6" si="12">IF(DH7="",NA(),DH7)</f>
        <v>34.44</v>
      </c>
      <c r="DI6" s="33">
        <f t="shared" si="12"/>
        <v>35.4</v>
      </c>
      <c r="DJ6" s="33">
        <f t="shared" si="12"/>
        <v>36.85</v>
      </c>
      <c r="DK6" s="33">
        <f t="shared" si="12"/>
        <v>37.46</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31.1</v>
      </c>
      <c r="DS6" s="33">
        <f t="shared" ref="DS6:EA6" si="13">IF(DS7="",NA(),DS7)</f>
        <v>32.31</v>
      </c>
      <c r="DT6" s="33">
        <f t="shared" si="13"/>
        <v>33.11</v>
      </c>
      <c r="DU6" s="33">
        <f t="shared" si="13"/>
        <v>34.5</v>
      </c>
      <c r="DV6" s="33">
        <f t="shared" si="13"/>
        <v>35.1</v>
      </c>
      <c r="DW6" s="33">
        <f t="shared" si="13"/>
        <v>6.06</v>
      </c>
      <c r="DX6" s="33">
        <f t="shared" si="13"/>
        <v>6.47</v>
      </c>
      <c r="DY6" s="33">
        <f t="shared" si="13"/>
        <v>7.8</v>
      </c>
      <c r="DZ6" s="33">
        <f t="shared" si="13"/>
        <v>8.39</v>
      </c>
      <c r="EA6" s="33">
        <f t="shared" si="13"/>
        <v>10.09</v>
      </c>
      <c r="EB6" s="32" t="str">
        <f>IF(EB7="","",IF(EB7="-","【-】","【"&amp;SUBSTITUTE(TEXT(EB7,"#,##0.00"),"-","△")&amp;"】"))</f>
        <v>【12.42】</v>
      </c>
      <c r="EC6" s="33">
        <f>IF(EC7="",NA(),EC7)</f>
        <v>0.75</v>
      </c>
      <c r="ED6" s="33">
        <f t="shared" ref="ED6:EL6" si="14">IF(ED7="",NA(),ED7)</f>
        <v>0.54</v>
      </c>
      <c r="EE6" s="33">
        <f t="shared" si="14"/>
        <v>0.49</v>
      </c>
      <c r="EF6" s="33">
        <f t="shared" si="14"/>
        <v>0.42</v>
      </c>
      <c r="EG6" s="33">
        <f t="shared" si="14"/>
        <v>0.33</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92142</v>
      </c>
      <c r="D7" s="35">
        <v>46</v>
      </c>
      <c r="E7" s="35">
        <v>1</v>
      </c>
      <c r="F7" s="35">
        <v>0</v>
      </c>
      <c r="G7" s="35">
        <v>1</v>
      </c>
      <c r="H7" s="35" t="s">
        <v>93</v>
      </c>
      <c r="I7" s="35" t="s">
        <v>94</v>
      </c>
      <c r="J7" s="35" t="s">
        <v>95</v>
      </c>
      <c r="K7" s="35" t="s">
        <v>96</v>
      </c>
      <c r="L7" s="35" t="s">
        <v>97</v>
      </c>
      <c r="M7" s="36" t="s">
        <v>98</v>
      </c>
      <c r="N7" s="36">
        <v>49.74</v>
      </c>
      <c r="O7" s="36">
        <v>89.79</v>
      </c>
      <c r="P7" s="36">
        <v>2910</v>
      </c>
      <c r="Q7" s="36">
        <v>44362</v>
      </c>
      <c r="R7" s="36">
        <v>125.63</v>
      </c>
      <c r="S7" s="36">
        <v>353.12</v>
      </c>
      <c r="T7" s="36">
        <v>36086</v>
      </c>
      <c r="U7" s="36">
        <v>80.3</v>
      </c>
      <c r="V7" s="36">
        <v>449.39</v>
      </c>
      <c r="W7" s="36">
        <v>114.99</v>
      </c>
      <c r="X7" s="36">
        <v>108.42</v>
      </c>
      <c r="Y7" s="36">
        <v>105.53</v>
      </c>
      <c r="Z7" s="36">
        <v>100.93</v>
      </c>
      <c r="AA7" s="36">
        <v>112.57</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1615.93</v>
      </c>
      <c r="AT7" s="36">
        <v>468.02</v>
      </c>
      <c r="AU7" s="36">
        <v>1948.97</v>
      </c>
      <c r="AV7" s="36">
        <v>1471.45</v>
      </c>
      <c r="AW7" s="36">
        <v>414.95</v>
      </c>
      <c r="AX7" s="36">
        <v>792.56</v>
      </c>
      <c r="AY7" s="36">
        <v>832.37</v>
      </c>
      <c r="AZ7" s="36">
        <v>852.01</v>
      </c>
      <c r="BA7" s="36">
        <v>909.68</v>
      </c>
      <c r="BB7" s="36">
        <v>382.09</v>
      </c>
      <c r="BC7" s="36">
        <v>264.16000000000003</v>
      </c>
      <c r="BD7" s="36">
        <v>930.05</v>
      </c>
      <c r="BE7" s="36">
        <v>1055.43</v>
      </c>
      <c r="BF7" s="36">
        <v>1049.69</v>
      </c>
      <c r="BG7" s="36">
        <v>1020.2</v>
      </c>
      <c r="BH7" s="36">
        <v>918.2</v>
      </c>
      <c r="BI7" s="36">
        <v>403.05</v>
      </c>
      <c r="BJ7" s="36">
        <v>403.15</v>
      </c>
      <c r="BK7" s="36">
        <v>391.4</v>
      </c>
      <c r="BL7" s="36">
        <v>382.65</v>
      </c>
      <c r="BM7" s="36">
        <v>385.06</v>
      </c>
      <c r="BN7" s="36">
        <v>283.72000000000003</v>
      </c>
      <c r="BO7" s="36">
        <v>100.87</v>
      </c>
      <c r="BP7" s="36">
        <v>92.36</v>
      </c>
      <c r="BQ7" s="36">
        <v>89.29</v>
      </c>
      <c r="BR7" s="36">
        <v>85.28</v>
      </c>
      <c r="BS7" s="36">
        <v>98.33</v>
      </c>
      <c r="BT7" s="36">
        <v>97.63</v>
      </c>
      <c r="BU7" s="36">
        <v>94.86</v>
      </c>
      <c r="BV7" s="36">
        <v>95.91</v>
      </c>
      <c r="BW7" s="36">
        <v>96.1</v>
      </c>
      <c r="BX7" s="36">
        <v>99.07</v>
      </c>
      <c r="BY7" s="36">
        <v>104.6</v>
      </c>
      <c r="BZ7" s="36">
        <v>151.93</v>
      </c>
      <c r="CA7" s="36">
        <v>167.09</v>
      </c>
      <c r="CB7" s="36">
        <v>172.82</v>
      </c>
      <c r="CC7" s="36">
        <v>180.98</v>
      </c>
      <c r="CD7" s="36">
        <v>177.27</v>
      </c>
      <c r="CE7" s="36">
        <v>172.59</v>
      </c>
      <c r="CF7" s="36">
        <v>179.14</v>
      </c>
      <c r="CG7" s="36">
        <v>179.29</v>
      </c>
      <c r="CH7" s="36">
        <v>178.39</v>
      </c>
      <c r="CI7" s="36">
        <v>173.03</v>
      </c>
      <c r="CJ7" s="36">
        <v>164.21</v>
      </c>
      <c r="CK7" s="36">
        <v>67.489999999999995</v>
      </c>
      <c r="CL7" s="36">
        <v>68.739999999999995</v>
      </c>
      <c r="CM7" s="36">
        <v>69.290000000000006</v>
      </c>
      <c r="CN7" s="36">
        <v>69.63</v>
      </c>
      <c r="CO7" s="36">
        <v>63.32</v>
      </c>
      <c r="CP7" s="36">
        <v>60.17</v>
      </c>
      <c r="CQ7" s="36">
        <v>58.76</v>
      </c>
      <c r="CR7" s="36">
        <v>59.09</v>
      </c>
      <c r="CS7" s="36">
        <v>59.23</v>
      </c>
      <c r="CT7" s="36">
        <v>58.58</v>
      </c>
      <c r="CU7" s="36">
        <v>59.8</v>
      </c>
      <c r="CV7" s="36">
        <v>84.23</v>
      </c>
      <c r="CW7" s="36">
        <v>79.540000000000006</v>
      </c>
      <c r="CX7" s="36">
        <v>80.400000000000006</v>
      </c>
      <c r="CY7" s="36">
        <v>80.36</v>
      </c>
      <c r="CZ7" s="36">
        <v>79.22</v>
      </c>
      <c r="DA7" s="36">
        <v>85.47</v>
      </c>
      <c r="DB7" s="36">
        <v>84.87</v>
      </c>
      <c r="DC7" s="36">
        <v>85.4</v>
      </c>
      <c r="DD7" s="36">
        <v>85.53</v>
      </c>
      <c r="DE7" s="36">
        <v>85.23</v>
      </c>
      <c r="DF7" s="36">
        <v>89.78</v>
      </c>
      <c r="DG7" s="36">
        <v>35</v>
      </c>
      <c r="DH7" s="36">
        <v>34.44</v>
      </c>
      <c r="DI7" s="36">
        <v>35.4</v>
      </c>
      <c r="DJ7" s="36">
        <v>36.85</v>
      </c>
      <c r="DK7" s="36">
        <v>37.46</v>
      </c>
      <c r="DL7" s="36">
        <v>34.47</v>
      </c>
      <c r="DM7" s="36">
        <v>35.53</v>
      </c>
      <c r="DN7" s="36">
        <v>36.36</v>
      </c>
      <c r="DO7" s="36">
        <v>37.340000000000003</v>
      </c>
      <c r="DP7" s="36">
        <v>44.31</v>
      </c>
      <c r="DQ7" s="36">
        <v>46.31</v>
      </c>
      <c r="DR7" s="36">
        <v>31.1</v>
      </c>
      <c r="DS7" s="36">
        <v>32.31</v>
      </c>
      <c r="DT7" s="36">
        <v>33.11</v>
      </c>
      <c r="DU7" s="36">
        <v>34.5</v>
      </c>
      <c r="DV7" s="36">
        <v>35.1</v>
      </c>
      <c r="DW7" s="36">
        <v>6.06</v>
      </c>
      <c r="DX7" s="36">
        <v>6.47</v>
      </c>
      <c r="DY7" s="36">
        <v>7.8</v>
      </c>
      <c r="DZ7" s="36">
        <v>8.39</v>
      </c>
      <c r="EA7" s="36">
        <v>10.09</v>
      </c>
      <c r="EB7" s="36">
        <v>12.42</v>
      </c>
      <c r="EC7" s="36">
        <v>0.75</v>
      </c>
      <c r="ED7" s="36">
        <v>0.54</v>
      </c>
      <c r="EE7" s="36">
        <v>0.49</v>
      </c>
      <c r="EF7" s="36">
        <v>0.42</v>
      </c>
      <c r="EG7" s="36">
        <v>0.33</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さくら市</cp:lastModifiedBy>
  <cp:lastPrinted>2016-02-16T02:03:52Z</cp:lastPrinted>
  <dcterms:created xsi:type="dcterms:W3CDTF">2016-02-03T07:16:16Z</dcterms:created>
  <dcterms:modified xsi:type="dcterms:W3CDTF">2016-02-16T02:03:52Z</dcterms:modified>
  <cp:category/>
</cp:coreProperties>
</file>