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al9PelruvN3lyKVEi79a97WR9AsuLAwsu1cd4GcyrSj93ajrgnyvM8j/YRo63TlzufiiKD5FuNQRl0OxaJedug==" workbookSaltValue="xJtJyf4/ffAe8cauXmdw3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<sst xmlns="http://schemas.openxmlformats.org/spreadsheetml/2006/main" count="232" uniqueCount="119">
  <si>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</si>
  <si>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</si>
  <si>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</si>
  <si>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</si>
  <si>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</si>
  <si>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</si>
  <si>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</si>
  <si>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</si>
  <si>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</si>
  <si>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</si>
  <si>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</si>
  <si>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</si>
  <si>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　平成25年度における各指標の類似団体平均値は、当時の事業数を基に算出していますが、管路経年化率及び管路更新率については、平成26年度の事業数を基に類似団体平均値を算出しています。</t>
  </si>
  <si>
    <t>■</t>
  </si>
  <si>
    <t>業種名</t>
    <rPh sb="2" eb="3">
      <t>メイ</t>
    </rPh>
    <phoneticPr fontId="1"/>
  </si>
  <si>
    <t>類似団体区分</t>
    <rPh sb="4" eb="6">
      <t>クブン</t>
    </rPh>
    <phoneticPr fontId="1"/>
  </si>
  <si>
    <t>「経常損益」</t>
  </si>
  <si>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</si>
  <si>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</si>
  <si>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</si>
  <si>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</si>
  <si>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</si>
  <si>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</si>
  <si>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</si>
  <si>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</si>
  <si>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</si>
  <si>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</si>
  <si>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</si>
  <si>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</si>
  <si>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</si>
  <si>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</si>
  <si>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</si>
  <si>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</si>
  <si>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</si>
  <si>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t>「施設全体の減価償却の状況」</t>
    <rPh sb="1" eb="3">
      <t>シセツ</t>
    </rPh>
    <rPh sb="3" eb="5">
      <t>ゼンタイ</t>
    </rPh>
    <rPh sb="6" eb="8">
      <t>ゲンカ</t>
    </rPh>
    <rPh sb="8" eb="10">
      <t>ショウキャク</t>
    </rPh>
    <rPh sb="11" eb="13">
      <t>ジョウキョウ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</si>
  <si>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</si>
  <si>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</si>
  <si>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</si>
  <si>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「管路の更新投資の実施状況」</t>
    <rPh sb="1" eb="3">
      <t>カンロ</t>
    </rPh>
    <rPh sb="4" eb="6">
      <t>コウシン</t>
    </rPh>
    <rPh sb="6" eb="8">
      <t>トウシ</t>
    </rPh>
    <rPh sb="9" eb="11">
      <t>ジッシ</t>
    </rPh>
    <rPh sb="11" eb="13">
      <t>ジョウキョウ</t>
    </rPh>
    <phoneticPr fontId="1"/>
  </si>
  <si>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</si>
  <si>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</si>
  <si>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</si>
  <si>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</si>
  <si>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</si>
  <si>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</si>
  <si>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「施設の効率性」</t>
    <rPh sb="1" eb="3">
      <t>シセツ</t>
    </rPh>
    <rPh sb="4" eb="6">
      <t>コウリツ</t>
    </rPh>
    <rPh sb="6" eb="7">
      <t>セイ</t>
    </rPh>
    <phoneticPr fontId="1"/>
  </si>
  <si>
    <t>分析欄</t>
    <rPh sb="0" eb="2">
      <t>ブンセキ</t>
    </rPh>
    <rPh sb="2" eb="3">
      <t>ラン</t>
    </rPh>
    <phoneticPr fontId="1"/>
  </si>
  <si>
    <t>1. 経営の健全性・効率性</t>
  </si>
  <si>
    <t>1. 経営の健全性・効率性について</t>
  </si>
  <si>
    <t>「累積欠損」</t>
    <rPh sb="1" eb="3">
      <t>ルイセキ</t>
    </rPh>
    <rPh sb="3" eb="5">
      <t>ケッソン</t>
    </rPh>
    <phoneticPr fontId="1"/>
  </si>
  <si>
    <t>業務CD</t>
    <rPh sb="0" eb="2">
      <t>ギョウム</t>
    </rPh>
    <phoneticPr fontId="1"/>
  </si>
  <si>
    <t>「支払能力」</t>
  </si>
  <si>
    <t>1④</t>
  </si>
  <si>
    <t>2. 老朽化の状況について</t>
  </si>
  <si>
    <t>「費用の効率性」</t>
    <rPh sb="1" eb="3">
      <t>ヒヨウ</t>
    </rPh>
    <rPh sb="4" eb="6">
      <t>コウリツ</t>
    </rPh>
    <rPh sb="6" eb="7">
      <t>セイ</t>
    </rPh>
    <phoneticPr fontId="1"/>
  </si>
  <si>
    <t>1①</t>
  </si>
  <si>
    <t>「供給した配水量の効率性」</t>
    <rPh sb="1" eb="3">
      <t>キョウキュウ</t>
    </rPh>
    <rPh sb="5" eb="7">
      <t>ハイスイ</t>
    </rPh>
    <rPh sb="7" eb="8">
      <t>リョウ</t>
    </rPh>
    <rPh sb="9" eb="11">
      <t>コウリツ</t>
    </rPh>
    <rPh sb="11" eb="12">
      <t>セイ</t>
    </rPh>
    <phoneticPr fontId="1"/>
  </si>
  <si>
    <t>「管路の経年化の状況」</t>
    <rPh sb="1" eb="3">
      <t>カンロ</t>
    </rPh>
    <rPh sb="4" eb="7">
      <t>ケイネンカ</t>
    </rPh>
    <rPh sb="8" eb="10">
      <t>ジョウキョウ</t>
    </rPh>
    <phoneticPr fontId="1"/>
  </si>
  <si>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</si>
  <si>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</si>
  <si>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</si>
  <si>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</si>
  <si>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</si>
  <si>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</si>
  <si>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</si>
  <si>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</si>
  <si>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</si>
  <si>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</si>
  <si>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都道府県名</t>
    <rPh sb="0" eb="4">
      <t>トドウフケン</t>
    </rPh>
    <rPh sb="4" eb="5">
      <t>メイ</t>
    </rPh>
    <phoneticPr fontId="1"/>
  </si>
  <si>
    <t>団体CD</t>
    <rPh sb="0" eb="2">
      <t>ダンタイ</t>
    </rPh>
    <phoneticPr fontId="1"/>
  </si>
  <si>
    <t>中項目</t>
    <rPh sb="0" eb="1">
      <t>チュウ</t>
    </rPh>
    <rPh sb="1" eb="3">
      <t>コウモク</t>
    </rPh>
    <phoneticPr fontId="1"/>
  </si>
  <si>
    <t>①経常収支比率(％)</t>
  </si>
  <si>
    <t>②累積欠損金比率(％)</t>
  </si>
  <si>
    <t>③流動比率(％)</t>
    <rPh sb="1" eb="3">
      <t>リュウドウ</t>
    </rPh>
    <rPh sb="3" eb="5">
      <t>ヒリツ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</si>
  <si>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</si>
  <si>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</si>
  <si>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</si>
  <si>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</si>
  <si>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</si>
  <si>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</si>
  <si>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</si>
  <si>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②管路経年化率(％)</t>
    <rPh sb="1" eb="3">
      <t>カンロ</t>
    </rPh>
    <rPh sb="3" eb="6">
      <t>ケイネンカ</t>
    </rPh>
    <rPh sb="6" eb="7">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</si>
  <si>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</si>
  <si>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</si>
  <si>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</si>
  <si>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</si>
  <si>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</si>
  <si>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</si>
  <si>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</si>
  <si>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</si>
  <si>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</si>
  <si>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</si>
  <si>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</si>
  <si>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</si>
  <si>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</si>
  <si>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</si>
  <si>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</si>
  <si>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</si>
  <si>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</si>
  <si>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</si>
  <si>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</si>
  <si>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</si>
  <si>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</si>
  <si>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</si>
  <si>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</si>
  <si>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</si>
  <si>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さくら市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</si>
  <si>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</si>
  <si>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</si>
  <si>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</si>
  <si>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</si>
  <si>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</si>
  <si>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</si>
  <si>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</si>
  <si>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</si>
  <si>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</si>
  <si>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現在、経営は概ね健全な状態にあるといえます。しかし、今後管路の経年化をはじめとする施設等の老朽化に伴い、更新費用は増加していくものと見込まれるため、その際の財源確保や更新の優先順位設定等が、以降の課題となります。
　また、平成33年度までを予定している未普及地域解消事業が多くの指標に影響を与えているため、事業終了後の経営状態の変化を事前に予測し、それを織り込んだ計画を立てておく必要があります。</t>
    <rPh sb="44" eb="45">
      <t>ナド</t>
    </rPh>
    <phoneticPr fontId="1"/>
  </si>
  <si>
    <t>　平均的な水道管整備速度よりも緩やかに整備を進めていたため、①有形固定資産減価償却率及び②管路経年化率共に平均値を下回っています。しかし、地震に対する強度に不安のある石綿管が市内全域で約23km布設されている状況にあるため、該当箇所の更新が課題となる。管路を含めた設備更新については、計画的に進めていく必要があります。</t>
  </si>
  <si>
    <t>　①経常収支比率は110％を超えており、②累積欠損金比率も0％であることから、累積する損失は発生しておらず健全な黒字経営であるといえます。
　しかし、⑤料金回収率は97.94％と100％を下回っており、給水に係る費用が給水収益以外の収入で賄われています。そのため、今後は更なる費用削減や更新投資等に充てる財源の確保とともに料金体系の見直しの検討を進めていく必要があります。　
　水道料金収入に対する企業債残高の割合を示す④企業債残高対給水収益比率は、平均値と比較すると2倍以上の数値となっています。これは、現在水道未普及地域の解消を図るため、水道管の拡張事業を急速に進めており、その主な財源として財政融資資金を積極的に活用していることが要因となっています。この未普及地域解消事業は平成33年度に終了する予定です。
　⑥給水原価が平均値を上回っている状況は、新設配水管等の固定資産が増えたことと水利権の償却開始による減価償却費の増加によるものです。
　⑧有収率の低迷については、老朽管の更新や漏水発生個所の布設替工事を増やすことにより、漏水量を減らすことが見込めることと、平成34年度以降は未普及地域解消事業の工事の過程で使用される水道水が減ることで、有収率の改善が見込めます。効率性を上げるとともに、健全経営に向けて取り組む必要があります。</t>
    <rPh sb="14" eb="15">
      <t>コ</t>
    </rPh>
    <rPh sb="56" eb="58">
      <t>クロジ</t>
    </rPh>
    <rPh sb="76" eb="78">
      <t>リョウキン</t>
    </rPh>
    <rPh sb="78" eb="80">
      <t>カイシュウ</t>
    </rPh>
    <rPh sb="80" eb="81">
      <t>リツ</t>
    </rPh>
    <rPh sb="94" eb="96">
      <t>シタマワ</t>
    </rPh>
    <rPh sb="101" eb="103">
      <t>キュウスイ</t>
    </rPh>
    <rPh sb="104" eb="105">
      <t>カカ</t>
    </rPh>
    <rPh sb="106" eb="108">
      <t>ヒヨウ</t>
    </rPh>
    <rPh sb="109" eb="111">
      <t>キュウスイ</t>
    </rPh>
    <rPh sb="111" eb="113">
      <t>シュウエキ</t>
    </rPh>
    <rPh sb="113" eb="115">
      <t>イガイ</t>
    </rPh>
    <rPh sb="116" eb="118">
      <t>シュウニュウ</t>
    </rPh>
    <rPh sb="119" eb="120">
      <t>マカナ</t>
    </rPh>
    <rPh sb="132" eb="134">
      <t>コンゴ</t>
    </rPh>
    <rPh sb="135" eb="136">
      <t>サラ</t>
    </rPh>
    <rPh sb="138" eb="140">
      <t>ヒヨウ</t>
    </rPh>
    <rPh sb="140" eb="142">
      <t>サクゲン</t>
    </rPh>
    <rPh sb="143" eb="145">
      <t>コウシン</t>
    </rPh>
    <rPh sb="145" eb="147">
      <t>トウシ</t>
    </rPh>
    <rPh sb="147" eb="148">
      <t>ナド</t>
    </rPh>
    <rPh sb="149" eb="150">
      <t>ア</t>
    </rPh>
    <rPh sb="152" eb="154">
      <t>ザイゲン</t>
    </rPh>
    <rPh sb="155" eb="157">
      <t>カクホ</t>
    </rPh>
    <rPh sb="161" eb="163">
      <t>リョウキン</t>
    </rPh>
    <rPh sb="163" eb="165">
      <t>タイケイ</t>
    </rPh>
    <rPh sb="166" eb="168">
      <t>ミナオ</t>
    </rPh>
    <rPh sb="170" eb="172">
      <t>ケントウ</t>
    </rPh>
    <rPh sb="173" eb="174">
      <t>スス</t>
    </rPh>
    <rPh sb="330" eb="333">
      <t>ミフキュウ</t>
    </rPh>
    <rPh sb="333" eb="335">
      <t>チイキ</t>
    </rPh>
    <rPh sb="335" eb="337">
      <t>カイショウ</t>
    </rPh>
    <rPh sb="337" eb="339">
      <t>ジギョウ</t>
    </rPh>
    <rPh sb="340" eb="342">
      <t>ヘイセイ</t>
    </rPh>
    <rPh sb="344" eb="346">
      <t>ネンド</t>
    </rPh>
    <rPh sb="347" eb="349">
      <t>シュウリョウ</t>
    </rPh>
    <rPh sb="351" eb="353">
      <t>ヨテイ</t>
    </rPh>
    <rPh sb="359" eb="361">
      <t>キュウスイ</t>
    </rPh>
    <rPh sb="361" eb="363">
      <t>ゲンカ</t>
    </rPh>
    <rPh sb="364" eb="367">
      <t>ヘイキンチ</t>
    </rPh>
    <rPh sb="368" eb="370">
      <t>ウワマワ</t>
    </rPh>
    <rPh sb="374" eb="376">
      <t>ジョウキョウ</t>
    </rPh>
    <rPh sb="378" eb="380">
      <t>シンセツ</t>
    </rPh>
    <rPh sb="380" eb="383">
      <t>ハイスイカン</t>
    </rPh>
    <rPh sb="383" eb="384">
      <t>ナド</t>
    </rPh>
    <rPh sb="385" eb="387">
      <t>コテイ</t>
    </rPh>
    <rPh sb="387" eb="389">
      <t>シサン</t>
    </rPh>
    <rPh sb="390" eb="391">
      <t>フ</t>
    </rPh>
    <rPh sb="396" eb="399">
      <t>スイリケン</t>
    </rPh>
    <rPh sb="400" eb="402">
      <t>ショウキャク</t>
    </rPh>
    <rPh sb="402" eb="404">
      <t>カイシ</t>
    </rPh>
    <rPh sb="407" eb="409">
      <t>ゲンカ</t>
    </rPh>
    <rPh sb="409" eb="411">
      <t>ショウキャク</t>
    </rPh>
    <rPh sb="411" eb="412">
      <t>ヒ</t>
    </rPh>
    <rPh sb="413" eb="415">
      <t>ゾウカ</t>
    </rPh>
    <rPh sb="426" eb="429">
      <t>ユウシュウリツ</t>
    </rPh>
    <rPh sb="430" eb="432">
      <t>テイメイ</t>
    </rPh>
    <rPh sb="438" eb="440">
      <t>ロウキュウ</t>
    </rPh>
    <rPh sb="440" eb="441">
      <t>カン</t>
    </rPh>
    <rPh sb="442" eb="444">
      <t>コウシン</t>
    </rPh>
    <rPh sb="445" eb="447">
      <t>ロウスイ</t>
    </rPh>
    <rPh sb="447" eb="449">
      <t>ハッセイ</t>
    </rPh>
    <rPh sb="449" eb="451">
      <t>カショ</t>
    </rPh>
    <rPh sb="452" eb="454">
      <t>フセツ</t>
    </rPh>
    <rPh sb="454" eb="455">
      <t>カ</t>
    </rPh>
    <rPh sb="455" eb="457">
      <t>コウジ</t>
    </rPh>
    <rPh sb="458" eb="459">
      <t>フ</t>
    </rPh>
    <rPh sb="467" eb="469">
      <t>ロウスイ</t>
    </rPh>
    <rPh sb="469" eb="470">
      <t>リョウ</t>
    </rPh>
    <rPh sb="471" eb="472">
      <t>ヘ</t>
    </rPh>
    <rPh sb="477" eb="479">
      <t>ミコ</t>
    </rPh>
    <rPh sb="485" eb="487">
      <t>ヘイセイ</t>
    </rPh>
    <rPh sb="489" eb="491">
      <t>ネンド</t>
    </rPh>
    <rPh sb="491" eb="493">
      <t>イコウ</t>
    </rPh>
    <rPh sb="494" eb="497">
      <t>ミフキュウ</t>
    </rPh>
    <rPh sb="497" eb="499">
      <t>チイキ</t>
    </rPh>
    <rPh sb="499" eb="501">
      <t>カイショウ</t>
    </rPh>
    <rPh sb="501" eb="503">
      <t>ジギョウ</t>
    </rPh>
    <rPh sb="504" eb="506">
      <t>コウジ</t>
    </rPh>
    <rPh sb="507" eb="509">
      <t>カテイ</t>
    </rPh>
    <rPh sb="510" eb="512">
      <t>シヨウ</t>
    </rPh>
    <rPh sb="515" eb="518">
      <t>スイドウスイ</t>
    </rPh>
    <rPh sb="519" eb="520">
      <t>ヘ</t>
    </rPh>
    <rPh sb="525" eb="528">
      <t>ユウシュウリツ</t>
    </rPh>
    <rPh sb="529" eb="531">
      <t>カイゼン</t>
    </rPh>
    <rPh sb="532" eb="534">
      <t>ミコ</t>
    </rPh>
    <rPh sb="538" eb="541">
      <t>コウリツセイ</t>
    </rPh>
    <rPh sb="542" eb="543">
      <t>ア</t>
    </rPh>
    <rPh sb="550" eb="552">
      <t>ケンゼン</t>
    </rPh>
    <rPh sb="552" eb="554">
      <t>ケイエイ</t>
    </rPh>
    <rPh sb="555" eb="556">
      <t>ム</t>
    </rPh>
    <rPh sb="558" eb="559">
      <t>ト</t>
    </rPh>
    <rPh sb="560" eb="561">
      <t>ク</t>
    </rPh>
    <rPh sb="562" eb="564">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</si>
</sst>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0.33</c:v>
                </c:pt>
                <c:pt idx="2">
                  <c:v>0.43</c:v>
                </c:pt>
                <c:pt idx="3">
                  <c:v>0.24</c:v>
                </c:pt>
                <c:pt idx="4">
                  <c:v>0.35</c:v>
                </c:pt>
              </c:numCache>
            </c:numRef>
          </c:val>
        </c:ser>
        <c:dLbls>
          <c:showLegendKey val="0"/>
          <c:showVal val="0"/>
          <c:showCatName val="0"/>
          <c:showSerName val="0"/>
          <c:showPercent val="0"/>
          <c:showBubbleSize val="0"/>
        </c:dLbls>
        <c:gapWidth val="150"/>
        <c:axId val="188087912"/>
        <c:axId val="1873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ser>
        <c:dLbls>
          <c:showLegendKey val="0"/>
          <c:showVal val="0"/>
          <c:showCatName val="0"/>
          <c:showSerName val="0"/>
          <c:showPercent val="0"/>
          <c:showBubbleSize val="0"/>
        </c:dLbls>
        <c:marker val="1"/>
        <c:smooth val="0"/>
        <c:axId val="188087912"/>
        <c:axId val="187398368"/>
      </c:lineChart>
      <c:dateAx>
        <c:axId val="188087912"/>
        <c:scaling>
          <c:orientation val="minMax"/>
        </c:scaling>
        <c:delete val="1"/>
        <c:axPos val="b"/>
        <c:numFmt formatCode="ge" sourceLinked="1"/>
        <c:majorTickMark val="none"/>
        <c:minorTickMark val="none"/>
        <c:tickLblPos val="none"/>
        <c:crossAx val="187398368"/>
        <c:crosses val="autoZero"/>
        <c:auto val="1"/>
        <c:lblOffset val="100"/>
        <c:baseTimeUnit val="years"/>
      </c:dateAx>
      <c:valAx>
        <c:axId val="1873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0879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69.63</c:v>
                </c:pt>
                <c:pt idx="1">
                  <c:v>63.32</c:v>
                </c:pt>
                <c:pt idx="2">
                  <c:v>62.91</c:v>
                </c:pt>
                <c:pt idx="3">
                  <c:v>64.760000000000005</c:v>
                </c:pt>
                <c:pt idx="4">
                  <c:v>68.05</c:v>
                </c:pt>
              </c:numCache>
            </c:numRef>
          </c:val>
        </c:ser>
        <c:dLbls>
          <c:showLegendKey val="0"/>
          <c:showVal val="0"/>
          <c:showCatName val="0"/>
          <c:showSerName val="0"/>
          <c:showPercent val="0"/>
          <c:showBubbleSize val="0"/>
        </c:dLbls>
        <c:gapWidth val="150"/>
        <c:axId val="184866920"/>
        <c:axId val="18486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ser>
        <c:dLbls>
          <c:showLegendKey val="0"/>
          <c:showVal val="0"/>
          <c:showCatName val="0"/>
          <c:showSerName val="0"/>
          <c:showPercent val="0"/>
          <c:showBubbleSize val="0"/>
        </c:dLbls>
        <c:marker val="1"/>
        <c:smooth val="0"/>
        <c:axId val="184866920"/>
        <c:axId val="184866528"/>
      </c:lineChart>
      <c:dateAx>
        <c:axId val="184866920"/>
        <c:scaling>
          <c:orientation val="minMax"/>
        </c:scaling>
        <c:delete val="1"/>
        <c:axPos val="b"/>
        <c:numFmt formatCode="ge" sourceLinked="1"/>
        <c:majorTickMark val="none"/>
        <c:minorTickMark val="none"/>
        <c:tickLblPos val="none"/>
        <c:crossAx val="184866528"/>
        <c:crosses val="autoZero"/>
        <c:auto val="1"/>
        <c:lblOffset val="100"/>
        <c:baseTimeUnit val="years"/>
      </c:dateAx>
      <c:valAx>
        <c:axId val="1848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4866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80.36</c:v>
                </c:pt>
                <c:pt idx="1">
                  <c:v>79.22</c:v>
                </c:pt>
                <c:pt idx="2">
                  <c:v>79.680000000000007</c:v>
                </c:pt>
                <c:pt idx="3">
                  <c:v>78.42</c:v>
                </c:pt>
                <c:pt idx="4">
                  <c:v>75.55</c:v>
                </c:pt>
              </c:numCache>
            </c:numRef>
          </c:val>
        </c:ser>
        <c:dLbls>
          <c:showLegendKey val="0"/>
          <c:showVal val="0"/>
          <c:showCatName val="0"/>
          <c:showSerName val="0"/>
          <c:showPercent val="0"/>
          <c:showBubbleSize val="0"/>
        </c:dLbls>
        <c:gapWidth val="150"/>
        <c:axId val="188784640"/>
        <c:axId val="18878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ser>
        <c:dLbls>
          <c:showLegendKey val="0"/>
          <c:showVal val="0"/>
          <c:showCatName val="0"/>
          <c:showSerName val="0"/>
          <c:showPercent val="0"/>
          <c:showBubbleSize val="0"/>
        </c:dLbls>
        <c:marker val="1"/>
        <c:smooth val="0"/>
        <c:axId val="188784640"/>
        <c:axId val="188785032"/>
      </c:lineChart>
      <c:dateAx>
        <c:axId val="188784640"/>
        <c:scaling>
          <c:orientation val="minMax"/>
        </c:scaling>
        <c:delete val="1"/>
        <c:axPos val="b"/>
        <c:numFmt formatCode="ge" sourceLinked="1"/>
        <c:majorTickMark val="none"/>
        <c:minorTickMark val="none"/>
        <c:tickLblPos val="none"/>
        <c:crossAx val="188785032"/>
        <c:crosses val="autoZero"/>
        <c:auto val="1"/>
        <c:lblOffset val="100"/>
        <c:baseTimeUnit val="years"/>
      </c:dateAx>
      <c:valAx>
        <c:axId val="18878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784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100.93</c:v>
                </c:pt>
                <c:pt idx="1">
                  <c:v>112.57</c:v>
                </c:pt>
                <c:pt idx="2">
                  <c:v>114.59</c:v>
                </c:pt>
                <c:pt idx="3">
                  <c:v>114.6</c:v>
                </c:pt>
                <c:pt idx="4">
                  <c:v>110.46</c:v>
                </c:pt>
              </c:numCache>
            </c:numRef>
          </c:val>
        </c:ser>
        <c:dLbls>
          <c:showLegendKey val="0"/>
          <c:showVal val="0"/>
          <c:showCatName val="0"/>
          <c:showSerName val="0"/>
          <c:showPercent val="0"/>
          <c:showBubbleSize val="0"/>
        </c:dLbls>
        <c:gapWidth val="150"/>
        <c:axId val="187199736"/>
        <c:axId val="18790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ser>
        <c:dLbls>
          <c:showLegendKey val="0"/>
          <c:showVal val="0"/>
          <c:showCatName val="0"/>
          <c:showSerName val="0"/>
          <c:showPercent val="0"/>
          <c:showBubbleSize val="0"/>
        </c:dLbls>
        <c:marker val="1"/>
        <c:smooth val="0"/>
        <c:axId val="187199736"/>
        <c:axId val="187900384"/>
      </c:lineChart>
      <c:dateAx>
        <c:axId val="187199736"/>
        <c:scaling>
          <c:orientation val="minMax"/>
        </c:scaling>
        <c:delete val="1"/>
        <c:axPos val="b"/>
        <c:numFmt formatCode="ge" sourceLinked="1"/>
        <c:majorTickMark val="none"/>
        <c:minorTickMark val="none"/>
        <c:tickLblPos val="none"/>
        <c:crossAx val="187900384"/>
        <c:crosses val="autoZero"/>
        <c:auto val="1"/>
        <c:lblOffset val="100"/>
        <c:baseTimeUnit val="years"/>
      </c:dateAx>
      <c:valAx>
        <c:axId val="18790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1997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36.85</c:v>
                </c:pt>
                <c:pt idx="1">
                  <c:v>37.46</c:v>
                </c:pt>
                <c:pt idx="2">
                  <c:v>41.97</c:v>
                </c:pt>
                <c:pt idx="3">
                  <c:v>42.73</c:v>
                </c:pt>
                <c:pt idx="4">
                  <c:v>43.06</c:v>
                </c:pt>
              </c:numCache>
            </c:numRef>
          </c:val>
        </c:ser>
        <c:dLbls>
          <c:showLegendKey val="0"/>
          <c:showVal val="0"/>
          <c:showCatName val="0"/>
          <c:showSerName val="0"/>
          <c:showPercent val="0"/>
          <c:showBubbleSize val="0"/>
        </c:dLbls>
        <c:gapWidth val="150"/>
        <c:axId val="187946248"/>
        <c:axId val="18794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ser>
        <c:dLbls>
          <c:showLegendKey val="0"/>
          <c:showVal val="0"/>
          <c:showCatName val="0"/>
          <c:showSerName val="0"/>
          <c:showPercent val="0"/>
          <c:showBubbleSize val="0"/>
        </c:dLbls>
        <c:marker val="1"/>
        <c:smooth val="0"/>
        <c:axId val="187946248"/>
        <c:axId val="187948680"/>
      </c:lineChart>
      <c:dateAx>
        <c:axId val="187946248"/>
        <c:scaling>
          <c:orientation val="minMax"/>
        </c:scaling>
        <c:delete val="1"/>
        <c:axPos val="b"/>
        <c:numFmt formatCode="ge" sourceLinked="1"/>
        <c:majorTickMark val="none"/>
        <c:minorTickMark val="none"/>
        <c:tickLblPos val="none"/>
        <c:crossAx val="187948680"/>
        <c:crosses val="autoZero"/>
        <c:auto val="1"/>
        <c:lblOffset val="100"/>
        <c:baseTimeUnit val="years"/>
      </c:dateAx>
      <c:valAx>
        <c:axId val="187948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794624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34.5</c:v>
                </c:pt>
                <c:pt idx="1">
                  <c:v>35.1</c:v>
                </c:pt>
                <c:pt idx="2">
                  <c:v>5.9</c:v>
                </c:pt>
                <c:pt idx="3">
                  <c:v>4.12</c:v>
                </c:pt>
                <c:pt idx="4">
                  <c:v>4.12</c:v>
                </c:pt>
              </c:numCache>
            </c:numRef>
          </c:val>
        </c:ser>
        <c:dLbls>
          <c:showLegendKey val="0"/>
          <c:showVal val="0"/>
          <c:showCatName val="0"/>
          <c:showSerName val="0"/>
          <c:showPercent val="0"/>
          <c:showBubbleSize val="0"/>
        </c:dLbls>
        <c:gapWidth val="150"/>
        <c:axId val="188013264"/>
        <c:axId val="18801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ser>
        <c:dLbls>
          <c:showLegendKey val="0"/>
          <c:showVal val="0"/>
          <c:showCatName val="0"/>
          <c:showSerName val="0"/>
          <c:showPercent val="0"/>
          <c:showBubbleSize val="0"/>
        </c:dLbls>
        <c:marker val="1"/>
        <c:smooth val="0"/>
        <c:axId val="188013264"/>
        <c:axId val="188014672"/>
      </c:lineChart>
      <c:dateAx>
        <c:axId val="188013264"/>
        <c:scaling>
          <c:orientation val="minMax"/>
        </c:scaling>
        <c:delete val="1"/>
        <c:axPos val="b"/>
        <c:numFmt formatCode="ge" sourceLinked="1"/>
        <c:majorTickMark val="none"/>
        <c:minorTickMark val="none"/>
        <c:tickLblPos val="none"/>
        <c:crossAx val="188014672"/>
        <c:crosses val="autoZero"/>
        <c:auto val="1"/>
        <c:lblOffset val="100"/>
        <c:baseTimeUnit val="years"/>
      </c:dateAx>
      <c:valAx>
        <c:axId val="18801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0132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367544"/>
        <c:axId val="18836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ser>
        <c:dLbls>
          <c:showLegendKey val="0"/>
          <c:showVal val="0"/>
          <c:showCatName val="0"/>
          <c:showSerName val="0"/>
          <c:showPercent val="0"/>
          <c:showBubbleSize val="0"/>
        </c:dLbls>
        <c:marker val="1"/>
        <c:smooth val="0"/>
        <c:axId val="188367544"/>
        <c:axId val="188367936"/>
      </c:lineChart>
      <c:dateAx>
        <c:axId val="188367544"/>
        <c:scaling>
          <c:orientation val="minMax"/>
        </c:scaling>
        <c:delete val="1"/>
        <c:axPos val="b"/>
        <c:numFmt formatCode="ge" sourceLinked="1"/>
        <c:majorTickMark val="none"/>
        <c:minorTickMark val="none"/>
        <c:tickLblPos val="none"/>
        <c:crossAx val="188367936"/>
        <c:crosses val="autoZero"/>
        <c:auto val="1"/>
        <c:lblOffset val="100"/>
        <c:baseTimeUnit val="years"/>
      </c:dateAx>
      <c:valAx>
        <c:axId val="18836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367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1471.45</c:v>
                </c:pt>
                <c:pt idx="1">
                  <c:v>414.95</c:v>
                </c:pt>
                <c:pt idx="2">
                  <c:v>511.41</c:v>
                </c:pt>
                <c:pt idx="3">
                  <c:v>541.99</c:v>
                </c:pt>
                <c:pt idx="4">
                  <c:v>498.25</c:v>
                </c:pt>
              </c:numCache>
            </c:numRef>
          </c:val>
        </c:ser>
        <c:dLbls>
          <c:showLegendKey val="0"/>
          <c:showVal val="0"/>
          <c:showCatName val="0"/>
          <c:showSerName val="0"/>
          <c:showPercent val="0"/>
          <c:showBubbleSize val="0"/>
        </c:dLbls>
        <c:gapWidth val="150"/>
        <c:axId val="188369504"/>
        <c:axId val="18836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ser>
        <c:dLbls>
          <c:showLegendKey val="0"/>
          <c:showVal val="0"/>
          <c:showCatName val="0"/>
          <c:showSerName val="0"/>
          <c:showPercent val="0"/>
          <c:showBubbleSize val="0"/>
        </c:dLbls>
        <c:marker val="1"/>
        <c:smooth val="0"/>
        <c:axId val="188369504"/>
        <c:axId val="188369896"/>
      </c:lineChart>
      <c:dateAx>
        <c:axId val="188369504"/>
        <c:scaling>
          <c:orientation val="minMax"/>
        </c:scaling>
        <c:delete val="1"/>
        <c:axPos val="b"/>
        <c:numFmt formatCode="ge" sourceLinked="1"/>
        <c:majorTickMark val="none"/>
        <c:minorTickMark val="none"/>
        <c:tickLblPos val="none"/>
        <c:crossAx val="188369896"/>
        <c:crosses val="autoZero"/>
        <c:auto val="1"/>
        <c:lblOffset val="100"/>
        <c:baseTimeUnit val="years"/>
      </c:dateAx>
      <c:valAx>
        <c:axId val="188369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3695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1020.2</c:v>
                </c:pt>
                <c:pt idx="1">
                  <c:v>918.2</c:v>
                </c:pt>
                <c:pt idx="2">
                  <c:v>813.57</c:v>
                </c:pt>
                <c:pt idx="3">
                  <c:v>801.25</c:v>
                </c:pt>
                <c:pt idx="4">
                  <c:v>780.02</c:v>
                </c:pt>
              </c:numCache>
            </c:numRef>
          </c:val>
        </c:ser>
        <c:dLbls>
          <c:showLegendKey val="0"/>
          <c:showVal val="0"/>
          <c:showCatName val="0"/>
          <c:showSerName val="0"/>
          <c:showPercent val="0"/>
          <c:showBubbleSize val="0"/>
        </c:dLbls>
        <c:gapWidth val="150"/>
        <c:axId val="188371072"/>
        <c:axId val="18819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ser>
        <c:dLbls>
          <c:showLegendKey val="0"/>
          <c:showVal val="0"/>
          <c:showCatName val="0"/>
          <c:showSerName val="0"/>
          <c:showPercent val="0"/>
          <c:showBubbleSize val="0"/>
        </c:dLbls>
        <c:marker val="1"/>
        <c:smooth val="0"/>
        <c:axId val="188371072"/>
        <c:axId val="188191688"/>
      </c:lineChart>
      <c:dateAx>
        <c:axId val="188371072"/>
        <c:scaling>
          <c:orientation val="minMax"/>
        </c:scaling>
        <c:delete val="1"/>
        <c:axPos val="b"/>
        <c:numFmt formatCode="ge" sourceLinked="1"/>
        <c:majorTickMark val="none"/>
        <c:minorTickMark val="none"/>
        <c:tickLblPos val="none"/>
        <c:crossAx val="188191688"/>
        <c:crosses val="autoZero"/>
        <c:auto val="1"/>
        <c:lblOffset val="100"/>
        <c:baseTimeUnit val="years"/>
      </c:dateAx>
      <c:valAx>
        <c:axId val="188191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3710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85.28</c:v>
                </c:pt>
                <c:pt idx="1">
                  <c:v>98.33</c:v>
                </c:pt>
                <c:pt idx="2">
                  <c:v>102.3</c:v>
                </c:pt>
                <c:pt idx="3">
                  <c:v>101.32</c:v>
                </c:pt>
                <c:pt idx="4">
                  <c:v>97.94</c:v>
                </c:pt>
              </c:numCache>
            </c:numRef>
          </c:val>
        </c:ser>
        <c:dLbls>
          <c:showLegendKey val="0"/>
          <c:showVal val="0"/>
          <c:showCatName val="0"/>
          <c:showSerName val="0"/>
          <c:showPercent val="0"/>
          <c:showBubbleSize val="0"/>
        </c:dLbls>
        <c:gapWidth val="150"/>
        <c:axId val="188369112"/>
        <c:axId val="1881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ser>
        <c:dLbls>
          <c:showLegendKey val="0"/>
          <c:showVal val="0"/>
          <c:showCatName val="0"/>
          <c:showSerName val="0"/>
          <c:showPercent val="0"/>
          <c:showBubbleSize val="0"/>
        </c:dLbls>
        <c:marker val="1"/>
        <c:smooth val="0"/>
        <c:axId val="188369112"/>
        <c:axId val="188192864"/>
      </c:lineChart>
      <c:dateAx>
        <c:axId val="188369112"/>
        <c:scaling>
          <c:orientation val="minMax"/>
        </c:scaling>
        <c:delete val="1"/>
        <c:axPos val="b"/>
        <c:numFmt formatCode="ge" sourceLinked="1"/>
        <c:majorTickMark val="none"/>
        <c:minorTickMark val="none"/>
        <c:tickLblPos val="none"/>
        <c:crossAx val="188192864"/>
        <c:crosses val="autoZero"/>
        <c:auto val="1"/>
        <c:lblOffset val="100"/>
        <c:baseTimeUnit val="years"/>
      </c:dateAx>
      <c:valAx>
        <c:axId val="1881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369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180.98</c:v>
                </c:pt>
                <c:pt idx="1">
                  <c:v>177.27</c:v>
                </c:pt>
                <c:pt idx="2">
                  <c:v>176.04</c:v>
                </c:pt>
                <c:pt idx="3">
                  <c:v>177.97</c:v>
                </c:pt>
                <c:pt idx="4">
                  <c:v>183.78</c:v>
                </c:pt>
              </c:numCache>
            </c:numRef>
          </c:val>
        </c:ser>
        <c:dLbls>
          <c:showLegendKey val="0"/>
          <c:showVal val="0"/>
          <c:showCatName val="0"/>
          <c:showSerName val="0"/>
          <c:showPercent val="0"/>
          <c:showBubbleSize val="0"/>
        </c:dLbls>
        <c:gapWidth val="150"/>
        <c:axId val="188194040"/>
        <c:axId val="1881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ser>
        <c:dLbls>
          <c:showLegendKey val="0"/>
          <c:showVal val="0"/>
          <c:showCatName val="0"/>
          <c:showSerName val="0"/>
          <c:showPercent val="0"/>
          <c:showBubbleSize val="0"/>
        </c:dLbls>
        <c:marker val="1"/>
        <c:smooth val="0"/>
        <c:axId val="188194040"/>
        <c:axId val="188194432"/>
      </c:lineChart>
      <c:dateAx>
        <c:axId val="188194040"/>
        <c:scaling>
          <c:orientation val="minMax"/>
        </c:scaling>
        <c:delete val="1"/>
        <c:axPos val="b"/>
        <c:numFmt formatCode="ge" sourceLinked="1"/>
        <c:majorTickMark val="none"/>
        <c:minorTickMark val="none"/>
        <c:tickLblPos val="none"/>
        <c:crossAx val="188194432"/>
        <c:crosses val="autoZero"/>
        <c:auto val="1"/>
        <c:lblOffset val="100"/>
        <c:baseTimeUnit val="years"/>
      </c:dateAx>
      <c:valAx>
        <c:axId val="1881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81940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【113.39】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【0.85】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【274.27】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【89.93】</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【60.41】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【165.71】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【104.36】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【15.89】</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zoomScale="90" zoomScaleNormal="9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さくら市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4"/>
      <c r="AE6" s="44"/>
      <c r="AF6" s="44"/>
      <c r="AG6" s="44"/>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7</v>
      </c>
      <c r="C7" s="46"/>
      <c r="D7" s="46"/>
      <c r="E7" s="46"/>
      <c r="F7" s="46"/>
      <c r="G7" s="46"/>
      <c r="H7" s="46"/>
      <c r="I7" s="45" t="s">
        <v>14</v>
      </c>
      <c r="J7" s="46"/>
      <c r="K7" s="46"/>
      <c r="L7" s="46"/>
      <c r="M7" s="46"/>
      <c r="N7" s="46"/>
      <c r="O7" s="47"/>
      <c r="P7" s="48" t="s">
        <v>4</v>
      </c>
      <c r="Q7" s="48"/>
      <c r="R7" s="48"/>
      <c r="S7" s="48"/>
      <c r="T7" s="48"/>
      <c r="U7" s="48"/>
      <c r="V7" s="48"/>
      <c r="W7" s="48" t="s">
        <v>15</v>
      </c>
      <c r="X7" s="48"/>
      <c r="Y7" s="48"/>
      <c r="Z7" s="48"/>
      <c r="AA7" s="48"/>
      <c r="AB7" s="48"/>
      <c r="AC7" s="48"/>
      <c r="AD7" s="48" t="s">
        <v>3</v>
      </c>
      <c r="AE7" s="48"/>
      <c r="AF7" s="48"/>
      <c r="AG7" s="48"/>
      <c r="AH7" s="48"/>
      <c r="AI7" s="48"/>
      <c r="AJ7" s="48"/>
      <c r="AK7" s="7"/>
      <c r="AL7" s="48" t="s">
        <v>19</v>
      </c>
      <c r="AM7" s="48"/>
      <c r="AN7" s="48"/>
      <c r="AO7" s="48"/>
      <c r="AP7" s="48"/>
      <c r="AQ7" s="48"/>
      <c r="AR7" s="48"/>
      <c r="AS7" s="48"/>
      <c r="AT7" s="45" t="s">
        <v>11</v>
      </c>
      <c r="AU7" s="46"/>
      <c r="AV7" s="46"/>
      <c r="AW7" s="46"/>
      <c r="AX7" s="46"/>
      <c r="AY7" s="46"/>
      <c r="AZ7" s="46"/>
      <c r="BA7" s="46"/>
      <c r="BB7" s="48" t="s">
        <v>20</v>
      </c>
      <c r="BC7" s="48"/>
      <c r="BD7" s="48"/>
      <c r="BE7" s="48"/>
      <c r="BF7" s="48"/>
      <c r="BG7" s="48"/>
      <c r="BH7" s="48"/>
      <c r="BI7" s="48"/>
      <c r="BJ7" s="3"/>
      <c r="BK7" s="3"/>
      <c r="BL7" s="15" t="s">
        <v>21</v>
      </c>
      <c r="BM7" s="16"/>
      <c r="BN7" s="16"/>
      <c r="BO7" s="16"/>
      <c r="BP7" s="16"/>
      <c r="BQ7" s="16"/>
      <c r="BR7" s="16"/>
      <c r="BS7" s="16"/>
      <c r="BT7" s="16"/>
      <c r="BU7" s="16"/>
      <c r="BV7" s="16"/>
      <c r="BW7" s="16"/>
      <c r="BX7" s="16"/>
      <c r="BY7" s="23"/>
    </row>
    <row r="8" spans="1:78" ht="18.75" customHeight="1" x14ac:dyDescent="0.15">
      <c r="A8" s="2"/>
      <c r="B8" s="49" t="str">
        <f>データ!$I$6</f>
        <v>法適用</v>
      </c>
      <c r="C8" s="50"/>
      <c r="D8" s="50"/>
      <c r="E8" s="50"/>
      <c r="F8" s="50"/>
      <c r="G8" s="50"/>
      <c r="H8" s="50"/>
      <c r="I8" s="49" t="str">
        <f>データ!$J$6</f>
        <v>水道事業</v>
      </c>
      <c r="J8" s="50"/>
      <c r="K8" s="50"/>
      <c r="L8" s="50"/>
      <c r="M8" s="50"/>
      <c r="N8" s="50"/>
      <c r="O8" s="51"/>
      <c r="P8" s="52" t="str">
        <f>データ!$K$6</f>
        <v>末端給水事業</v>
      </c>
      <c r="Q8" s="52"/>
      <c r="R8" s="52"/>
      <c r="S8" s="52"/>
      <c r="T8" s="52"/>
      <c r="U8" s="52"/>
      <c r="V8" s="52"/>
      <c r="W8" s="52" t="str">
        <f>データ!$L$6</f>
        <v>A5</v>
      </c>
      <c r="X8" s="52"/>
      <c r="Y8" s="52"/>
      <c r="Z8" s="52"/>
      <c r="AA8" s="52"/>
      <c r="AB8" s="52"/>
      <c r="AC8" s="52"/>
      <c r="AD8" s="52" t="str">
        <f>データ!$M$6</f>
        <v>非設置</v>
      </c>
      <c r="AE8" s="52"/>
      <c r="AF8" s="52"/>
      <c r="AG8" s="52"/>
      <c r="AH8" s="52"/>
      <c r="AI8" s="52"/>
      <c r="AJ8" s="52"/>
      <c r="AK8" s="7"/>
      <c r="AL8" s="53">
        <f>データ!$R$6</f>
        <v>44378</v>
      </c>
      <c r="AM8" s="53"/>
      <c r="AN8" s="53"/>
      <c r="AO8" s="53"/>
      <c r="AP8" s="53"/>
      <c r="AQ8" s="53"/>
      <c r="AR8" s="53"/>
      <c r="AS8" s="53"/>
      <c r="AT8" s="54">
        <f>データ!$S$6</f>
        <v>125.63</v>
      </c>
      <c r="AU8" s="55"/>
      <c r="AV8" s="55"/>
      <c r="AW8" s="55"/>
      <c r="AX8" s="55"/>
      <c r="AY8" s="55"/>
      <c r="AZ8" s="55"/>
      <c r="BA8" s="55"/>
      <c r="BB8" s="56">
        <f>データ!$T$6</f>
        <v>353.24</v>
      </c>
      <c r="BC8" s="56"/>
      <c r="BD8" s="56"/>
      <c r="BE8" s="56"/>
      <c r="BF8" s="56"/>
      <c r="BG8" s="56"/>
      <c r="BH8" s="56"/>
      <c r="BI8" s="56"/>
      <c r="BJ8" s="3"/>
      <c r="BK8" s="3"/>
      <c r="BL8" s="57" t="s">
        <v>13</v>
      </c>
      <c r="BM8" s="58"/>
      <c r="BN8" s="17" t="s">
        <v>23</v>
      </c>
      <c r="BO8" s="20"/>
      <c r="BP8" s="20"/>
      <c r="BQ8" s="20"/>
      <c r="BR8" s="20"/>
      <c r="BS8" s="20"/>
      <c r="BT8" s="20"/>
      <c r="BU8" s="20"/>
      <c r="BV8" s="20"/>
      <c r="BW8" s="20"/>
      <c r="BX8" s="20"/>
      <c r="BY8" s="24"/>
    </row>
    <row r="9" spans="1:78" ht="18.75" customHeight="1" x14ac:dyDescent="0.15">
      <c r="A9" s="2"/>
      <c r="B9" s="45" t="s">
        <v>26</v>
      </c>
      <c r="C9" s="46"/>
      <c r="D9" s="46"/>
      <c r="E9" s="46"/>
      <c r="F9" s="46"/>
      <c r="G9" s="46"/>
      <c r="H9" s="46"/>
      <c r="I9" s="45" t="s">
        <v>27</v>
      </c>
      <c r="J9" s="46"/>
      <c r="K9" s="46"/>
      <c r="L9" s="46"/>
      <c r="M9" s="46"/>
      <c r="N9" s="46"/>
      <c r="O9" s="47"/>
      <c r="P9" s="48" t="s">
        <v>29</v>
      </c>
      <c r="Q9" s="48"/>
      <c r="R9" s="48"/>
      <c r="S9" s="48"/>
      <c r="T9" s="48"/>
      <c r="U9" s="48"/>
      <c r="V9" s="48"/>
      <c r="W9" s="48" t="s">
        <v>24</v>
      </c>
      <c r="X9" s="48"/>
      <c r="Y9" s="48"/>
      <c r="Z9" s="48"/>
      <c r="AA9" s="48"/>
      <c r="AB9" s="48"/>
      <c r="AC9" s="48"/>
      <c r="AD9" s="2"/>
      <c r="AE9" s="2"/>
      <c r="AF9" s="2"/>
      <c r="AG9" s="2"/>
      <c r="AH9" s="7"/>
      <c r="AI9" s="7"/>
      <c r="AJ9" s="7"/>
      <c r="AK9" s="7"/>
      <c r="AL9" s="48" t="s">
        <v>32</v>
      </c>
      <c r="AM9" s="48"/>
      <c r="AN9" s="48"/>
      <c r="AO9" s="48"/>
      <c r="AP9" s="48"/>
      <c r="AQ9" s="48"/>
      <c r="AR9" s="48"/>
      <c r="AS9" s="48"/>
      <c r="AT9" s="45" t="s">
        <v>35</v>
      </c>
      <c r="AU9" s="46"/>
      <c r="AV9" s="46"/>
      <c r="AW9" s="46"/>
      <c r="AX9" s="46"/>
      <c r="AY9" s="46"/>
      <c r="AZ9" s="46"/>
      <c r="BA9" s="46"/>
      <c r="BB9" s="48" t="s">
        <v>18</v>
      </c>
      <c r="BC9" s="48"/>
      <c r="BD9" s="48"/>
      <c r="BE9" s="48"/>
      <c r="BF9" s="48"/>
      <c r="BG9" s="48"/>
      <c r="BH9" s="48"/>
      <c r="BI9" s="48"/>
      <c r="BJ9" s="3"/>
      <c r="BK9" s="3"/>
      <c r="BL9" s="59" t="s">
        <v>36</v>
      </c>
      <c r="BM9" s="60"/>
      <c r="BN9" s="18" t="s">
        <v>39</v>
      </c>
      <c r="BO9" s="21"/>
      <c r="BP9" s="21"/>
      <c r="BQ9" s="21"/>
      <c r="BR9" s="21"/>
      <c r="BS9" s="21"/>
      <c r="BT9" s="21"/>
      <c r="BU9" s="21"/>
      <c r="BV9" s="21"/>
      <c r="BW9" s="21"/>
      <c r="BX9" s="21"/>
      <c r="BY9" s="25"/>
    </row>
    <row r="10" spans="1:78" ht="18.75" customHeight="1" x14ac:dyDescent="0.15">
      <c r="A10" s="2"/>
      <c r="B10" s="54" t="str">
        <f>データ!$N$6</f>
        <v>-</v>
      </c>
      <c r="C10" s="55"/>
      <c r="D10" s="55"/>
      <c r="E10" s="55"/>
      <c r="F10" s="55"/>
      <c r="G10" s="55"/>
      <c r="H10" s="55"/>
      <c r="I10" s="54">
        <f>データ!$O$6</f>
        <v>58.64</v>
      </c>
      <c r="J10" s="55"/>
      <c r="K10" s="55"/>
      <c r="L10" s="55"/>
      <c r="M10" s="55"/>
      <c r="N10" s="55"/>
      <c r="O10" s="61"/>
      <c r="P10" s="56">
        <f>データ!$P$6</f>
        <v>91.13</v>
      </c>
      <c r="Q10" s="56"/>
      <c r="R10" s="56"/>
      <c r="S10" s="56"/>
      <c r="T10" s="56"/>
      <c r="U10" s="56"/>
      <c r="V10" s="56"/>
      <c r="W10" s="53">
        <f>データ!$Q$6</f>
        <v>3142</v>
      </c>
      <c r="X10" s="53"/>
      <c r="Y10" s="53"/>
      <c r="Z10" s="53"/>
      <c r="AA10" s="53"/>
      <c r="AB10" s="53"/>
      <c r="AC10" s="53"/>
      <c r="AD10" s="2"/>
      <c r="AE10" s="2"/>
      <c r="AF10" s="2"/>
      <c r="AG10" s="2"/>
      <c r="AH10" s="7"/>
      <c r="AI10" s="7"/>
      <c r="AJ10" s="7"/>
      <c r="AK10" s="7"/>
      <c r="AL10" s="53">
        <f>データ!$U$6</f>
        <v>40304</v>
      </c>
      <c r="AM10" s="53"/>
      <c r="AN10" s="53"/>
      <c r="AO10" s="53"/>
      <c r="AP10" s="53"/>
      <c r="AQ10" s="53"/>
      <c r="AR10" s="53"/>
      <c r="AS10" s="53"/>
      <c r="AT10" s="54">
        <f>データ!$V$6</f>
        <v>101.82</v>
      </c>
      <c r="AU10" s="55"/>
      <c r="AV10" s="55"/>
      <c r="AW10" s="55"/>
      <c r="AX10" s="55"/>
      <c r="AY10" s="55"/>
      <c r="AZ10" s="55"/>
      <c r="BA10" s="55"/>
      <c r="BB10" s="56">
        <f>データ!$W$6</f>
        <v>395.84</v>
      </c>
      <c r="BC10" s="56"/>
      <c r="BD10" s="56"/>
      <c r="BE10" s="56"/>
      <c r="BF10" s="56"/>
      <c r="BG10" s="56"/>
      <c r="BH10" s="56"/>
      <c r="BI10" s="56"/>
      <c r="BJ10" s="2"/>
      <c r="BK10" s="2"/>
      <c r="BL10" s="62" t="s">
        <v>40</v>
      </c>
      <c r="BM10" s="63"/>
      <c r="BN10" s="19" t="s">
        <v>44</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46</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47</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48</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0"/>
      <c r="BM33" s="81"/>
      <c r="BN33" s="81"/>
      <c r="BO33" s="81"/>
      <c r="BP33" s="81"/>
      <c r="BQ33" s="81"/>
      <c r="BR33" s="81"/>
      <c r="BS33" s="81"/>
      <c r="BT33" s="81"/>
      <c r="BU33" s="81"/>
      <c r="BV33" s="81"/>
      <c r="BW33" s="81"/>
      <c r="BX33" s="81"/>
      <c r="BY33" s="81"/>
      <c r="BZ33" s="82"/>
    </row>
    <row r="34" spans="1:78" ht="13.5" customHeight="1" x14ac:dyDescent="0.15">
      <c r="A34" s="2"/>
      <c r="B34" s="4"/>
      <c r="C34" s="79" t="s">
        <v>16</v>
      </c>
      <c r="D34" s="79"/>
      <c r="E34" s="79"/>
      <c r="F34" s="79"/>
      <c r="G34" s="79"/>
      <c r="H34" s="79"/>
      <c r="I34" s="79"/>
      <c r="J34" s="79"/>
      <c r="K34" s="79"/>
      <c r="L34" s="79"/>
      <c r="M34" s="79"/>
      <c r="N34" s="79"/>
      <c r="O34" s="79"/>
      <c r="P34" s="79"/>
      <c r="Q34" s="12"/>
      <c r="R34" s="79" t="s">
        <v>49</v>
      </c>
      <c r="S34" s="79"/>
      <c r="T34" s="79"/>
      <c r="U34" s="79"/>
      <c r="V34" s="79"/>
      <c r="W34" s="79"/>
      <c r="X34" s="79"/>
      <c r="Y34" s="79"/>
      <c r="Z34" s="79"/>
      <c r="AA34" s="79"/>
      <c r="AB34" s="79"/>
      <c r="AC34" s="79"/>
      <c r="AD34" s="79"/>
      <c r="AE34" s="79"/>
      <c r="AF34" s="12"/>
      <c r="AG34" s="79" t="s">
        <v>51</v>
      </c>
      <c r="AH34" s="79"/>
      <c r="AI34" s="79"/>
      <c r="AJ34" s="79"/>
      <c r="AK34" s="79"/>
      <c r="AL34" s="79"/>
      <c r="AM34" s="79"/>
      <c r="AN34" s="79"/>
      <c r="AO34" s="79"/>
      <c r="AP34" s="79"/>
      <c r="AQ34" s="79"/>
      <c r="AR34" s="79"/>
      <c r="AS34" s="79"/>
      <c r="AT34" s="79"/>
      <c r="AU34" s="12"/>
      <c r="AV34" s="79" t="s">
        <v>42</v>
      </c>
      <c r="AW34" s="79"/>
      <c r="AX34" s="79"/>
      <c r="AY34" s="79"/>
      <c r="AZ34" s="79"/>
      <c r="BA34" s="79"/>
      <c r="BB34" s="79"/>
      <c r="BC34" s="79"/>
      <c r="BD34" s="79"/>
      <c r="BE34" s="79"/>
      <c r="BF34" s="79"/>
      <c r="BG34" s="79"/>
      <c r="BH34" s="79"/>
      <c r="BI34" s="79"/>
      <c r="BJ34" s="13"/>
      <c r="BK34" s="2"/>
      <c r="BL34" s="80"/>
      <c r="BM34" s="81"/>
      <c r="BN34" s="81"/>
      <c r="BO34" s="81"/>
      <c r="BP34" s="81"/>
      <c r="BQ34" s="81"/>
      <c r="BR34" s="81"/>
      <c r="BS34" s="81"/>
      <c r="BT34" s="81"/>
      <c r="BU34" s="81"/>
      <c r="BV34" s="81"/>
      <c r="BW34" s="81"/>
      <c r="BX34" s="81"/>
      <c r="BY34" s="81"/>
      <c r="BZ34" s="82"/>
    </row>
    <row r="35" spans="1:78" ht="13.5" customHeight="1" x14ac:dyDescent="0.15">
      <c r="A35" s="2"/>
      <c r="B35" s="4"/>
      <c r="C35" s="79"/>
      <c r="D35" s="79"/>
      <c r="E35" s="79"/>
      <c r="F35" s="79"/>
      <c r="G35" s="79"/>
      <c r="H35" s="79"/>
      <c r="I35" s="79"/>
      <c r="J35" s="79"/>
      <c r="K35" s="79"/>
      <c r="L35" s="79"/>
      <c r="M35" s="79"/>
      <c r="N35" s="79"/>
      <c r="O35" s="79"/>
      <c r="P35" s="79"/>
      <c r="Q35" s="12"/>
      <c r="R35" s="79"/>
      <c r="S35" s="79"/>
      <c r="T35" s="79"/>
      <c r="U35" s="79"/>
      <c r="V35" s="79"/>
      <c r="W35" s="79"/>
      <c r="X35" s="79"/>
      <c r="Y35" s="79"/>
      <c r="Z35" s="79"/>
      <c r="AA35" s="79"/>
      <c r="AB35" s="79"/>
      <c r="AC35" s="79"/>
      <c r="AD35" s="79"/>
      <c r="AE35" s="79"/>
      <c r="AF35" s="12"/>
      <c r="AG35" s="79"/>
      <c r="AH35" s="79"/>
      <c r="AI35" s="79"/>
      <c r="AJ35" s="79"/>
      <c r="AK35" s="79"/>
      <c r="AL35" s="79"/>
      <c r="AM35" s="79"/>
      <c r="AN35" s="79"/>
      <c r="AO35" s="79"/>
      <c r="AP35" s="79"/>
      <c r="AQ35" s="79"/>
      <c r="AR35" s="79"/>
      <c r="AS35" s="79"/>
      <c r="AT35" s="79"/>
      <c r="AU35" s="12"/>
      <c r="AV35" s="79"/>
      <c r="AW35" s="79"/>
      <c r="AX35" s="79"/>
      <c r="AY35" s="79"/>
      <c r="AZ35" s="79"/>
      <c r="BA35" s="79"/>
      <c r="BB35" s="79"/>
      <c r="BC35" s="79"/>
      <c r="BD35" s="79"/>
      <c r="BE35" s="79"/>
      <c r="BF35" s="79"/>
      <c r="BG35" s="79"/>
      <c r="BH35" s="79"/>
      <c r="BI35" s="79"/>
      <c r="BJ35" s="13"/>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73" t="s">
        <v>53</v>
      </c>
      <c r="BM45" s="74"/>
      <c r="BN45" s="74"/>
      <c r="BO45" s="74"/>
      <c r="BP45" s="74"/>
      <c r="BQ45" s="74"/>
      <c r="BR45" s="74"/>
      <c r="BS45" s="74"/>
      <c r="BT45" s="74"/>
      <c r="BU45" s="74"/>
      <c r="BV45" s="74"/>
      <c r="BW45" s="74"/>
      <c r="BX45" s="74"/>
      <c r="BY45" s="74"/>
      <c r="BZ45" s="7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76"/>
      <c r="BM46" s="77"/>
      <c r="BN46" s="77"/>
      <c r="BO46" s="77"/>
      <c r="BP46" s="77"/>
      <c r="BQ46" s="77"/>
      <c r="BR46" s="77"/>
      <c r="BS46" s="77"/>
      <c r="BT46" s="77"/>
      <c r="BU46" s="77"/>
      <c r="BV46" s="77"/>
      <c r="BW46" s="77"/>
      <c r="BX46" s="77"/>
      <c r="BY46" s="77"/>
      <c r="BZ46" s="7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80"/>
      <c r="BM55" s="81"/>
      <c r="BN55" s="81"/>
      <c r="BO55" s="81"/>
      <c r="BP55" s="81"/>
      <c r="BQ55" s="81"/>
      <c r="BR55" s="81"/>
      <c r="BS55" s="81"/>
      <c r="BT55" s="81"/>
      <c r="BU55" s="81"/>
      <c r="BV55" s="81"/>
      <c r="BW55" s="81"/>
      <c r="BX55" s="81"/>
      <c r="BY55" s="81"/>
      <c r="BZ55" s="82"/>
    </row>
    <row r="56" spans="1:78" ht="13.5" customHeight="1" x14ac:dyDescent="0.15">
      <c r="A56" s="2"/>
      <c r="B56" s="4"/>
      <c r="C56" s="79" t="s">
        <v>6</v>
      </c>
      <c r="D56" s="79"/>
      <c r="E56" s="79"/>
      <c r="F56" s="79"/>
      <c r="G56" s="79"/>
      <c r="H56" s="79"/>
      <c r="I56" s="79"/>
      <c r="J56" s="79"/>
      <c r="K56" s="79"/>
      <c r="L56" s="79"/>
      <c r="M56" s="79"/>
      <c r="N56" s="79"/>
      <c r="O56" s="79"/>
      <c r="P56" s="79"/>
      <c r="Q56" s="12"/>
      <c r="R56" s="79" t="s">
        <v>54</v>
      </c>
      <c r="S56" s="79"/>
      <c r="T56" s="79"/>
      <c r="U56" s="79"/>
      <c r="V56" s="79"/>
      <c r="W56" s="79"/>
      <c r="X56" s="79"/>
      <c r="Y56" s="79"/>
      <c r="Z56" s="79"/>
      <c r="AA56" s="79"/>
      <c r="AB56" s="79"/>
      <c r="AC56" s="79"/>
      <c r="AD56" s="79"/>
      <c r="AE56" s="79"/>
      <c r="AF56" s="12"/>
      <c r="AG56" s="79" t="s">
        <v>45</v>
      </c>
      <c r="AH56" s="79"/>
      <c r="AI56" s="79"/>
      <c r="AJ56" s="79"/>
      <c r="AK56" s="79"/>
      <c r="AL56" s="79"/>
      <c r="AM56" s="79"/>
      <c r="AN56" s="79"/>
      <c r="AO56" s="79"/>
      <c r="AP56" s="79"/>
      <c r="AQ56" s="79"/>
      <c r="AR56" s="79"/>
      <c r="AS56" s="79"/>
      <c r="AT56" s="79"/>
      <c r="AU56" s="12"/>
      <c r="AV56" s="79" t="s">
        <v>56</v>
      </c>
      <c r="AW56" s="79"/>
      <c r="AX56" s="79"/>
      <c r="AY56" s="79"/>
      <c r="AZ56" s="79"/>
      <c r="BA56" s="79"/>
      <c r="BB56" s="79"/>
      <c r="BC56" s="79"/>
      <c r="BD56" s="79"/>
      <c r="BE56" s="79"/>
      <c r="BF56" s="79"/>
      <c r="BG56" s="79"/>
      <c r="BH56" s="79"/>
      <c r="BI56" s="79"/>
      <c r="BJ56" s="13"/>
      <c r="BK56" s="2"/>
      <c r="BL56" s="80"/>
      <c r="BM56" s="81"/>
      <c r="BN56" s="81"/>
      <c r="BO56" s="81"/>
      <c r="BP56" s="81"/>
      <c r="BQ56" s="81"/>
      <c r="BR56" s="81"/>
      <c r="BS56" s="81"/>
      <c r="BT56" s="81"/>
      <c r="BU56" s="81"/>
      <c r="BV56" s="81"/>
      <c r="BW56" s="81"/>
      <c r="BX56" s="81"/>
      <c r="BY56" s="81"/>
      <c r="BZ56" s="82"/>
    </row>
    <row r="57" spans="1:78" ht="13.5" customHeight="1" x14ac:dyDescent="0.15">
      <c r="A57" s="2"/>
      <c r="B57" s="4"/>
      <c r="C57" s="79"/>
      <c r="D57" s="79"/>
      <c r="E57" s="79"/>
      <c r="F57" s="79"/>
      <c r="G57" s="79"/>
      <c r="H57" s="79"/>
      <c r="I57" s="79"/>
      <c r="J57" s="79"/>
      <c r="K57" s="79"/>
      <c r="L57" s="79"/>
      <c r="M57" s="79"/>
      <c r="N57" s="79"/>
      <c r="O57" s="79"/>
      <c r="P57" s="79"/>
      <c r="Q57" s="12"/>
      <c r="R57" s="79"/>
      <c r="S57" s="79"/>
      <c r="T57" s="79"/>
      <c r="U57" s="79"/>
      <c r="V57" s="79"/>
      <c r="W57" s="79"/>
      <c r="X57" s="79"/>
      <c r="Y57" s="79"/>
      <c r="Z57" s="79"/>
      <c r="AA57" s="79"/>
      <c r="AB57" s="79"/>
      <c r="AC57" s="79"/>
      <c r="AD57" s="79"/>
      <c r="AE57" s="79"/>
      <c r="AF57" s="12"/>
      <c r="AG57" s="79"/>
      <c r="AH57" s="79"/>
      <c r="AI57" s="79"/>
      <c r="AJ57" s="79"/>
      <c r="AK57" s="79"/>
      <c r="AL57" s="79"/>
      <c r="AM57" s="79"/>
      <c r="AN57" s="79"/>
      <c r="AO57" s="79"/>
      <c r="AP57" s="79"/>
      <c r="AQ57" s="79"/>
      <c r="AR57" s="79"/>
      <c r="AS57" s="79"/>
      <c r="AT57" s="79"/>
      <c r="AU57" s="12"/>
      <c r="AV57" s="79"/>
      <c r="AW57" s="79"/>
      <c r="AX57" s="79"/>
      <c r="AY57" s="79"/>
      <c r="AZ57" s="79"/>
      <c r="BA57" s="79"/>
      <c r="BB57" s="79"/>
      <c r="BC57" s="79"/>
      <c r="BD57" s="79"/>
      <c r="BE57" s="79"/>
      <c r="BF57" s="79"/>
      <c r="BG57" s="79"/>
      <c r="BH57" s="79"/>
      <c r="BI57" s="79"/>
      <c r="BJ57" s="13"/>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80"/>
      <c r="BM59" s="81"/>
      <c r="BN59" s="81"/>
      <c r="BO59" s="81"/>
      <c r="BP59" s="81"/>
      <c r="BQ59" s="81"/>
      <c r="BR59" s="81"/>
      <c r="BS59" s="81"/>
      <c r="BT59" s="81"/>
      <c r="BU59" s="81"/>
      <c r="BV59" s="81"/>
      <c r="BW59" s="81"/>
      <c r="BX59" s="81"/>
      <c r="BY59" s="81"/>
      <c r="BZ59" s="82"/>
    </row>
    <row r="60" spans="1:78" ht="13.5" customHeight="1" x14ac:dyDescent="0.15">
      <c r="A60" s="2"/>
      <c r="B60" s="70" t="s">
        <v>10</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73" t="s">
        <v>9</v>
      </c>
      <c r="BM64" s="74"/>
      <c r="BN64" s="74"/>
      <c r="BO64" s="74"/>
      <c r="BP64" s="74"/>
      <c r="BQ64" s="74"/>
      <c r="BR64" s="74"/>
      <c r="BS64" s="74"/>
      <c r="BT64" s="74"/>
      <c r="BU64" s="74"/>
      <c r="BV64" s="74"/>
      <c r="BW64" s="74"/>
      <c r="BX64" s="74"/>
      <c r="BY64" s="74"/>
      <c r="BZ64" s="7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76"/>
      <c r="BM65" s="77"/>
      <c r="BN65" s="77"/>
      <c r="BO65" s="77"/>
      <c r="BP65" s="77"/>
      <c r="BQ65" s="77"/>
      <c r="BR65" s="77"/>
      <c r="BS65" s="77"/>
      <c r="BT65" s="77"/>
      <c r="BU65" s="77"/>
      <c r="BV65" s="77"/>
      <c r="BW65" s="77"/>
      <c r="BX65" s="77"/>
      <c r="BY65" s="77"/>
      <c r="BZ65" s="7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80"/>
      <c r="BM78" s="81"/>
      <c r="BN78" s="81"/>
      <c r="BO78" s="81"/>
      <c r="BP78" s="81"/>
      <c r="BQ78" s="81"/>
      <c r="BR78" s="81"/>
      <c r="BS78" s="81"/>
      <c r="BT78" s="81"/>
      <c r="BU78" s="81"/>
      <c r="BV78" s="81"/>
      <c r="BW78" s="81"/>
      <c r="BX78" s="81"/>
      <c r="BY78" s="81"/>
      <c r="BZ78" s="82"/>
    </row>
    <row r="79" spans="1:78" ht="13.5" customHeight="1" x14ac:dyDescent="0.15">
      <c r="A79" s="2"/>
      <c r="B79" s="4"/>
      <c r="C79" s="79" t="s">
        <v>34</v>
      </c>
      <c r="D79" s="79"/>
      <c r="E79" s="79"/>
      <c r="F79" s="79"/>
      <c r="G79" s="79"/>
      <c r="H79" s="79"/>
      <c r="I79" s="79"/>
      <c r="J79" s="79"/>
      <c r="K79" s="79"/>
      <c r="L79" s="79"/>
      <c r="M79" s="79"/>
      <c r="N79" s="79"/>
      <c r="O79" s="79"/>
      <c r="P79" s="79"/>
      <c r="Q79" s="79"/>
      <c r="R79" s="79"/>
      <c r="S79" s="79"/>
      <c r="T79" s="79"/>
      <c r="U79" s="12"/>
      <c r="V79" s="12"/>
      <c r="W79" s="79" t="s">
        <v>57</v>
      </c>
      <c r="X79" s="79"/>
      <c r="Y79" s="79"/>
      <c r="Z79" s="79"/>
      <c r="AA79" s="79"/>
      <c r="AB79" s="79"/>
      <c r="AC79" s="79"/>
      <c r="AD79" s="79"/>
      <c r="AE79" s="79"/>
      <c r="AF79" s="79"/>
      <c r="AG79" s="79"/>
      <c r="AH79" s="79"/>
      <c r="AI79" s="79"/>
      <c r="AJ79" s="79"/>
      <c r="AK79" s="79"/>
      <c r="AL79" s="79"/>
      <c r="AM79" s="79"/>
      <c r="AN79" s="79"/>
      <c r="AO79" s="12"/>
      <c r="AP79" s="12"/>
      <c r="AQ79" s="79" t="s">
        <v>38</v>
      </c>
      <c r="AR79" s="79"/>
      <c r="AS79" s="79"/>
      <c r="AT79" s="79"/>
      <c r="AU79" s="79"/>
      <c r="AV79" s="79"/>
      <c r="AW79" s="79"/>
      <c r="AX79" s="79"/>
      <c r="AY79" s="79"/>
      <c r="AZ79" s="79"/>
      <c r="BA79" s="79"/>
      <c r="BB79" s="79"/>
      <c r="BC79" s="79"/>
      <c r="BD79" s="79"/>
      <c r="BE79" s="79"/>
      <c r="BF79" s="79"/>
      <c r="BG79" s="79"/>
      <c r="BH79" s="79"/>
      <c r="BI79" s="7"/>
      <c r="BJ79" s="13"/>
      <c r="BK79" s="2"/>
      <c r="BL79" s="80"/>
      <c r="BM79" s="81"/>
      <c r="BN79" s="81"/>
      <c r="BO79" s="81"/>
      <c r="BP79" s="81"/>
      <c r="BQ79" s="81"/>
      <c r="BR79" s="81"/>
      <c r="BS79" s="81"/>
      <c r="BT79" s="81"/>
      <c r="BU79" s="81"/>
      <c r="BV79" s="81"/>
      <c r="BW79" s="81"/>
      <c r="BX79" s="81"/>
      <c r="BY79" s="81"/>
      <c r="BZ79" s="82"/>
    </row>
    <row r="80" spans="1:78" ht="13.5" customHeight="1" x14ac:dyDescent="0.15">
      <c r="A80" s="2"/>
      <c r="B80" s="4"/>
      <c r="C80" s="79"/>
      <c r="D80" s="79"/>
      <c r="E80" s="79"/>
      <c r="F80" s="79"/>
      <c r="G80" s="79"/>
      <c r="H80" s="79"/>
      <c r="I80" s="79"/>
      <c r="J80" s="79"/>
      <c r="K80" s="79"/>
      <c r="L80" s="79"/>
      <c r="M80" s="79"/>
      <c r="N80" s="79"/>
      <c r="O80" s="79"/>
      <c r="P80" s="79"/>
      <c r="Q80" s="79"/>
      <c r="R80" s="79"/>
      <c r="S80" s="79"/>
      <c r="T80" s="79"/>
      <c r="U80" s="12"/>
      <c r="V80" s="12"/>
      <c r="W80" s="79"/>
      <c r="X80" s="79"/>
      <c r="Y80" s="79"/>
      <c r="Z80" s="79"/>
      <c r="AA80" s="79"/>
      <c r="AB80" s="79"/>
      <c r="AC80" s="79"/>
      <c r="AD80" s="79"/>
      <c r="AE80" s="79"/>
      <c r="AF80" s="79"/>
      <c r="AG80" s="79"/>
      <c r="AH80" s="79"/>
      <c r="AI80" s="79"/>
      <c r="AJ80" s="79"/>
      <c r="AK80" s="79"/>
      <c r="AL80" s="79"/>
      <c r="AM80" s="79"/>
      <c r="AN80" s="79"/>
      <c r="AO80" s="12"/>
      <c r="AP80" s="12"/>
      <c r="AQ80" s="79"/>
      <c r="AR80" s="79"/>
      <c r="AS80" s="79"/>
      <c r="AT80" s="79"/>
      <c r="AU80" s="79"/>
      <c r="AV80" s="79"/>
      <c r="AW80" s="79"/>
      <c r="AX80" s="79"/>
      <c r="AY80" s="79"/>
      <c r="AZ80" s="79"/>
      <c r="BA80" s="79"/>
      <c r="BB80" s="79"/>
      <c r="BC80" s="79"/>
      <c r="BD80" s="79"/>
      <c r="BE80" s="79"/>
      <c r="BF80" s="79"/>
      <c r="BG80" s="79"/>
      <c r="BH80" s="79"/>
      <c r="BI80" s="7"/>
      <c r="BJ80" s="13"/>
      <c r="BK80" s="2"/>
      <c r="BL80" s="80"/>
      <c r="BM80" s="81"/>
      <c r="BN80" s="81"/>
      <c r="BO80" s="81"/>
      <c r="BP80" s="81"/>
      <c r="BQ80" s="81"/>
      <c r="BR80" s="81"/>
      <c r="BS80" s="81"/>
      <c r="BT80" s="81"/>
      <c r="BU80" s="81"/>
      <c r="BV80" s="81"/>
      <c r="BW80" s="81"/>
      <c r="BX80" s="81"/>
      <c r="BY80" s="81"/>
      <c r="BZ80" s="82"/>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3"/>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83"/>
      <c r="BM82" s="84"/>
      <c r="BN82" s="84"/>
      <c r="BO82" s="84"/>
      <c r="BP82" s="84"/>
      <c r="BQ82" s="84"/>
      <c r="BR82" s="84"/>
      <c r="BS82" s="84"/>
      <c r="BT82" s="84"/>
      <c r="BU82" s="84"/>
      <c r="BV82" s="84"/>
      <c r="BW82" s="84"/>
      <c r="BX82" s="84"/>
      <c r="BY82" s="84"/>
      <c r="BZ82" s="85"/>
    </row>
    <row r="83" spans="1:78" x14ac:dyDescent="0.15">
      <c r="C83" s="11" t="s">
        <v>12</v>
      </c>
    </row>
    <row r="84" spans="1:78" hidden="1" x14ac:dyDescent="0.15">
      <c r="B84" s="6" t="s">
        <v>58</v>
      </c>
      <c r="C84" s="6"/>
      <c r="D84" s="6"/>
      <c r="E84" s="6" t="s">
        <v>55</v>
      </c>
      <c r="F84" s="6" t="s">
        <v>60</v>
      </c>
      <c r="G84" s="6" t="s">
        <v>61</v>
      </c>
      <c r="H84" s="6" t="s">
        <v>52</v>
      </c>
      <c r="I84" s="6" t="s">
        <v>8</v>
      </c>
      <c r="J84" s="6" t="s">
        <v>30</v>
      </c>
      <c r="K84" s="6" t="s">
        <v>62</v>
      </c>
      <c r="L84" s="6" t="s">
        <v>64</v>
      </c>
      <c r="M84" s="6" t="s">
        <v>37</v>
      </c>
      <c r="N84" s="6" t="s">
        <v>65</v>
      </c>
      <c r="O84" s="6" t="s">
        <v>67</v>
      </c>
    </row>
    <row r="85" spans="1:78" hidden="1" x14ac:dyDescent="0.15">
      <c r="B85" s="6"/>
      <c r="C85" s="6"/>
      <c r="D85" s="6"/>
      <c r="E85" s="6" t="str">
        <f>データ!AH6</f>
        <v>【113.39】</v>
      </c>
      <c r="F85" s="6" t="str">
        <f>データ!AS6</f>
        <v>【0.85】</v>
      </c>
      <c r="G85" s="6" t="str">
        <f>データ!BD6</f>
        <v>【264.34】</v>
      </c>
      <c r="H85" s="6" t="str">
        <f>データ!BO6</f>
        <v>【274.27】</v>
      </c>
      <c r="I85" s="6" t="str">
        <f>データ!BZ6</f>
        <v>【104.36】</v>
      </c>
      <c r="J85" s="6" t="str">
        <f>データ!CK6</f>
        <v>【165.71】</v>
      </c>
      <c r="K85" s="6" t="str">
        <f>データ!CV6</f>
        <v>【60.41】</v>
      </c>
      <c r="L85" s="6" t="str">
        <f>データ!DG6</f>
        <v>【89.93】</v>
      </c>
      <c r="M85" s="6" t="str">
        <f>データ!DR6</f>
        <v>【48.12】</v>
      </c>
      <c r="N85" s="6" t="str">
        <f>データ!EC6</f>
        <v>【15.89】</v>
      </c>
      <c r="O85" s="6" t="str">
        <f>データ!EN6</f>
        <v>【0.69】</v>
      </c>
    </row>
  </sheetData>
  <sheetProtection algorithmName="SHA-512" hashValue="iM69Hq2dS182DCDWtv5wkSO2gHyEjjlcXzlInFLKajFdDsoE8PkZ5Eny98v8VvvFJUfyT2o7yUZswNPrKbvtaw==" saltValue="o74Al5QZp0k+YwA9skAsQw==" spinCount="100000"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59</v>
      </c>
      <c r="E1" s="36"/>
      <c r="F1" s="36"/>
      <c r="G1" s="36"/>
      <c r="H1" s="36"/>
      <c r="I1" s="36"/>
      <c r="J1" s="36"/>
      <c r="K1" s="36"/>
      <c r="L1" s="36"/>
      <c r="M1" s="36"/>
      <c r="N1" s="36"/>
      <c r="O1" s="36"/>
      <c r="P1" s="36"/>
      <c r="Q1" s="36"/>
      <c r="R1" s="36"/>
      <c r="S1" s="36"/>
      <c r="T1" s="36"/>
      <c r="U1" s="36"/>
      <c r="V1" s="36"/>
      <c r="W1" s="36"/>
      <c r="X1" s="36">
        <v>1</v>
      </c>
      <c r="Y1" s="36">
        <v>1</v>
      </c>
      <c r="Z1" s="36">
        <v>1</v>
      </c>
      <c r="AA1" s="36">
        <v>1</v>
      </c>
      <c r="AB1" s="36">
        <v>1</v>
      </c>
      <c r="AC1" s="36">
        <v>1</v>
      </c>
      <c r="AD1" s="36">
        <v>1</v>
      </c>
      <c r="AE1" s="36">
        <v>1</v>
      </c>
      <c r="AF1" s="36">
        <v>1</v>
      </c>
      <c r="AG1" s="36">
        <v>1</v>
      </c>
      <c r="AH1" s="36"/>
      <c r="AI1" s="36">
        <v>1</v>
      </c>
      <c r="AJ1" s="36">
        <v>1</v>
      </c>
      <c r="AK1" s="36">
        <v>1</v>
      </c>
      <c r="AL1" s="36">
        <v>1</v>
      </c>
      <c r="AM1" s="36">
        <v>1</v>
      </c>
      <c r="AN1" s="36">
        <v>1</v>
      </c>
      <c r="AO1" s="36">
        <v>1</v>
      </c>
      <c r="AP1" s="36">
        <v>1</v>
      </c>
      <c r="AQ1" s="36">
        <v>1</v>
      </c>
      <c r="AR1" s="36">
        <v>1</v>
      </c>
      <c r="AS1" s="36"/>
      <c r="AT1" s="36">
        <v>1</v>
      </c>
      <c r="AU1" s="36">
        <v>1</v>
      </c>
      <c r="AV1" s="36">
        <v>1</v>
      </c>
      <c r="AW1" s="36">
        <v>1</v>
      </c>
      <c r="AX1" s="36">
        <v>1</v>
      </c>
      <c r="AY1" s="36">
        <v>1</v>
      </c>
      <c r="AZ1" s="36">
        <v>1</v>
      </c>
      <c r="BA1" s="36">
        <v>1</v>
      </c>
      <c r="BB1" s="36">
        <v>1</v>
      </c>
      <c r="BC1" s="36">
        <v>1</v>
      </c>
      <c r="BD1" s="36"/>
      <c r="BE1" s="36">
        <v>1</v>
      </c>
      <c r="BF1" s="36">
        <v>1</v>
      </c>
      <c r="BG1" s="36">
        <v>1</v>
      </c>
      <c r="BH1" s="36">
        <v>1</v>
      </c>
      <c r="BI1" s="36">
        <v>1</v>
      </c>
      <c r="BJ1" s="36">
        <v>1</v>
      </c>
      <c r="BK1" s="36">
        <v>1</v>
      </c>
      <c r="BL1" s="36">
        <v>1</v>
      </c>
      <c r="BM1" s="36">
        <v>1</v>
      </c>
      <c r="BN1" s="36">
        <v>1</v>
      </c>
      <c r="BO1" s="36"/>
      <c r="BP1" s="36">
        <v>1</v>
      </c>
      <c r="BQ1" s="36">
        <v>1</v>
      </c>
      <c r="BR1" s="36">
        <v>1</v>
      </c>
      <c r="BS1" s="36">
        <v>1</v>
      </c>
      <c r="BT1" s="36">
        <v>1</v>
      </c>
      <c r="BU1" s="36">
        <v>1</v>
      </c>
      <c r="BV1" s="36">
        <v>1</v>
      </c>
      <c r="BW1" s="36">
        <v>1</v>
      </c>
      <c r="BX1" s="36">
        <v>1</v>
      </c>
      <c r="BY1" s="36">
        <v>1</v>
      </c>
      <c r="BZ1" s="36"/>
      <c r="CA1" s="36">
        <v>1</v>
      </c>
      <c r="CB1" s="36">
        <v>1</v>
      </c>
      <c r="CC1" s="36">
        <v>1</v>
      </c>
      <c r="CD1" s="36">
        <v>1</v>
      </c>
      <c r="CE1" s="36">
        <v>1</v>
      </c>
      <c r="CF1" s="36">
        <v>1</v>
      </c>
      <c r="CG1" s="36">
        <v>1</v>
      </c>
      <c r="CH1" s="36">
        <v>1</v>
      </c>
      <c r="CI1" s="36">
        <v>1</v>
      </c>
      <c r="CJ1" s="36">
        <v>1</v>
      </c>
      <c r="CK1" s="36"/>
      <c r="CL1" s="36">
        <v>1</v>
      </c>
      <c r="CM1" s="36">
        <v>1</v>
      </c>
      <c r="CN1" s="36">
        <v>1</v>
      </c>
      <c r="CO1" s="36">
        <v>1</v>
      </c>
      <c r="CP1" s="36">
        <v>1</v>
      </c>
      <c r="CQ1" s="36">
        <v>1</v>
      </c>
      <c r="CR1" s="36">
        <v>1</v>
      </c>
      <c r="CS1" s="36">
        <v>1</v>
      </c>
      <c r="CT1" s="36">
        <v>1</v>
      </c>
      <c r="CU1" s="36">
        <v>1</v>
      </c>
      <c r="CV1" s="36"/>
      <c r="CW1" s="36">
        <v>1</v>
      </c>
      <c r="CX1" s="36">
        <v>1</v>
      </c>
      <c r="CY1" s="36">
        <v>1</v>
      </c>
      <c r="CZ1" s="36">
        <v>1</v>
      </c>
      <c r="DA1" s="36">
        <v>1</v>
      </c>
      <c r="DB1" s="36">
        <v>1</v>
      </c>
      <c r="DC1" s="36">
        <v>1</v>
      </c>
      <c r="DD1" s="36">
        <v>1</v>
      </c>
      <c r="DE1" s="36">
        <v>1</v>
      </c>
      <c r="DF1" s="36">
        <v>1</v>
      </c>
      <c r="DG1" s="36"/>
      <c r="DH1" s="36">
        <v>1</v>
      </c>
      <c r="DI1" s="36">
        <v>1</v>
      </c>
      <c r="DJ1" s="36">
        <v>1</v>
      </c>
      <c r="DK1" s="36">
        <v>1</v>
      </c>
      <c r="DL1" s="36">
        <v>1</v>
      </c>
      <c r="DM1" s="36">
        <v>1</v>
      </c>
      <c r="DN1" s="36">
        <v>1</v>
      </c>
      <c r="DO1" s="36">
        <v>1</v>
      </c>
      <c r="DP1" s="36">
        <v>1</v>
      </c>
      <c r="DQ1" s="36">
        <v>1</v>
      </c>
      <c r="DR1" s="36"/>
      <c r="DS1" s="36">
        <v>1</v>
      </c>
      <c r="DT1" s="36">
        <v>1</v>
      </c>
      <c r="DU1" s="36">
        <v>1</v>
      </c>
      <c r="DV1" s="36">
        <v>1</v>
      </c>
      <c r="DW1" s="36">
        <v>1</v>
      </c>
      <c r="DX1" s="36">
        <v>1</v>
      </c>
      <c r="DY1" s="36">
        <v>1</v>
      </c>
      <c r="DZ1" s="36">
        <v>1</v>
      </c>
      <c r="EA1" s="36">
        <v>1</v>
      </c>
      <c r="EB1" s="36">
        <v>1</v>
      </c>
      <c r="EC1" s="36"/>
      <c r="ED1" s="36">
        <v>1</v>
      </c>
      <c r="EE1" s="36">
        <v>1</v>
      </c>
      <c r="EF1" s="36">
        <v>1</v>
      </c>
      <c r="EG1" s="36">
        <v>1</v>
      </c>
      <c r="EH1" s="36">
        <v>1</v>
      </c>
      <c r="EI1" s="36">
        <v>1</v>
      </c>
      <c r="EJ1" s="36">
        <v>1</v>
      </c>
      <c r="EK1" s="36">
        <v>1</v>
      </c>
      <c r="EL1" s="36">
        <v>1</v>
      </c>
      <c r="EM1" s="36">
        <v>1</v>
      </c>
      <c r="EN1" s="36"/>
    </row>
    <row r="2" spans="1:144" x14ac:dyDescent="0.15">
      <c r="A2" s="28" t="s">
        <v>41</v>
      </c>
      <c r="B2" s="28">
        <f t="shared" ref="B2:EN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row>
    <row r="3" spans="1:144" x14ac:dyDescent="0.15">
      <c r="A3" s="28" t="s">
        <v>22</v>
      </c>
      <c r="B3" s="30" t="s">
        <v>63</v>
      </c>
      <c r="C3" s="30" t="s">
        <v>69</v>
      </c>
      <c r="D3" s="30" t="s">
        <v>50</v>
      </c>
      <c r="E3" s="30" t="s">
        <v>2</v>
      </c>
      <c r="F3" s="30" t="s">
        <v>1</v>
      </c>
      <c r="G3" s="30" t="s">
        <v>28</v>
      </c>
      <c r="H3" s="88" t="s">
        <v>33</v>
      </c>
      <c r="I3" s="89"/>
      <c r="J3" s="89"/>
      <c r="K3" s="89"/>
      <c r="L3" s="89"/>
      <c r="M3" s="89"/>
      <c r="N3" s="89"/>
      <c r="O3" s="89"/>
      <c r="P3" s="89"/>
      <c r="Q3" s="89"/>
      <c r="R3" s="89"/>
      <c r="S3" s="89"/>
      <c r="T3" s="89"/>
      <c r="U3" s="89"/>
      <c r="V3" s="89"/>
      <c r="W3" s="90"/>
      <c r="X3" s="86"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10</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70</v>
      </c>
      <c r="B4" s="31"/>
      <c r="C4" s="31"/>
      <c r="D4" s="31"/>
      <c r="E4" s="31"/>
      <c r="F4" s="31"/>
      <c r="G4" s="31"/>
      <c r="H4" s="91"/>
      <c r="I4" s="92"/>
      <c r="J4" s="92"/>
      <c r="K4" s="92"/>
      <c r="L4" s="92"/>
      <c r="M4" s="92"/>
      <c r="N4" s="92"/>
      <c r="O4" s="92"/>
      <c r="P4" s="92"/>
      <c r="Q4" s="92"/>
      <c r="R4" s="92"/>
      <c r="S4" s="92"/>
      <c r="T4" s="92"/>
      <c r="U4" s="92"/>
      <c r="V4" s="92"/>
      <c r="W4" s="93"/>
      <c r="X4" s="87" t="s">
        <v>71</v>
      </c>
      <c r="Y4" s="87"/>
      <c r="Z4" s="87"/>
      <c r="AA4" s="87"/>
      <c r="AB4" s="87"/>
      <c r="AC4" s="87"/>
      <c r="AD4" s="87"/>
      <c r="AE4" s="87"/>
      <c r="AF4" s="87"/>
      <c r="AG4" s="87"/>
      <c r="AH4" s="87"/>
      <c r="AI4" s="87" t="s">
        <v>72</v>
      </c>
      <c r="AJ4" s="87"/>
      <c r="AK4" s="87"/>
      <c r="AL4" s="87"/>
      <c r="AM4" s="87"/>
      <c r="AN4" s="87"/>
      <c r="AO4" s="87"/>
      <c r="AP4" s="87"/>
      <c r="AQ4" s="87"/>
      <c r="AR4" s="87"/>
      <c r="AS4" s="87"/>
      <c r="AT4" s="87" t="s">
        <v>73</v>
      </c>
      <c r="AU4" s="87"/>
      <c r="AV4" s="87"/>
      <c r="AW4" s="87"/>
      <c r="AX4" s="87"/>
      <c r="AY4" s="87"/>
      <c r="AZ4" s="87"/>
      <c r="BA4" s="87"/>
      <c r="BB4" s="87"/>
      <c r="BC4" s="87"/>
      <c r="BD4" s="87"/>
      <c r="BE4" s="87" t="s">
        <v>74</v>
      </c>
      <c r="BF4" s="87"/>
      <c r="BG4" s="87"/>
      <c r="BH4" s="87"/>
      <c r="BI4" s="87"/>
      <c r="BJ4" s="87"/>
      <c r="BK4" s="87"/>
      <c r="BL4" s="87"/>
      <c r="BM4" s="87"/>
      <c r="BN4" s="87"/>
      <c r="BO4" s="87"/>
      <c r="BP4" s="87" t="s">
        <v>75</v>
      </c>
      <c r="BQ4" s="87"/>
      <c r="BR4" s="87"/>
      <c r="BS4" s="87"/>
      <c r="BT4" s="87"/>
      <c r="BU4" s="87"/>
      <c r="BV4" s="87"/>
      <c r="BW4" s="87"/>
      <c r="BX4" s="87"/>
      <c r="BY4" s="87"/>
      <c r="BZ4" s="87"/>
      <c r="CA4" s="87" t="s">
        <v>76</v>
      </c>
      <c r="CB4" s="87"/>
      <c r="CC4" s="87"/>
      <c r="CD4" s="87"/>
      <c r="CE4" s="87"/>
      <c r="CF4" s="87"/>
      <c r="CG4" s="87"/>
      <c r="CH4" s="87"/>
      <c r="CI4" s="87"/>
      <c r="CJ4" s="87"/>
      <c r="CK4" s="87"/>
      <c r="CL4" s="87" t="s">
        <v>78</v>
      </c>
      <c r="CM4" s="87"/>
      <c r="CN4" s="87"/>
      <c r="CO4" s="87"/>
      <c r="CP4" s="87"/>
      <c r="CQ4" s="87"/>
      <c r="CR4" s="87"/>
      <c r="CS4" s="87"/>
      <c r="CT4" s="87"/>
      <c r="CU4" s="87"/>
      <c r="CV4" s="87"/>
      <c r="CW4" s="87" t="s">
        <v>79</v>
      </c>
      <c r="CX4" s="87"/>
      <c r="CY4" s="87"/>
      <c r="CZ4" s="87"/>
      <c r="DA4" s="87"/>
      <c r="DB4" s="87"/>
      <c r="DC4" s="87"/>
      <c r="DD4" s="87"/>
      <c r="DE4" s="87"/>
      <c r="DF4" s="87"/>
      <c r="DG4" s="87"/>
      <c r="DH4" s="87" t="s">
        <v>80</v>
      </c>
      <c r="DI4" s="87"/>
      <c r="DJ4" s="87"/>
      <c r="DK4" s="87"/>
      <c r="DL4" s="87"/>
      <c r="DM4" s="87"/>
      <c r="DN4" s="87"/>
      <c r="DO4" s="87"/>
      <c r="DP4" s="87"/>
      <c r="DQ4" s="87"/>
      <c r="DR4" s="87"/>
      <c r="DS4" s="87" t="s">
        <v>81</v>
      </c>
      <c r="DT4" s="87"/>
      <c r="DU4" s="87"/>
      <c r="DV4" s="87"/>
      <c r="DW4" s="87"/>
      <c r="DX4" s="87"/>
      <c r="DY4" s="87"/>
      <c r="DZ4" s="87"/>
      <c r="EA4" s="87"/>
      <c r="EB4" s="87"/>
      <c r="EC4" s="87"/>
      <c r="ED4" s="87" t="s">
        <v>82</v>
      </c>
      <c r="EE4" s="87"/>
      <c r="EF4" s="87"/>
      <c r="EG4" s="87"/>
      <c r="EH4" s="87"/>
      <c r="EI4" s="87"/>
      <c r="EJ4" s="87"/>
      <c r="EK4" s="87"/>
      <c r="EL4" s="87"/>
      <c r="EM4" s="87"/>
      <c r="EN4" s="87"/>
    </row>
    <row r="5" spans="1:144" x14ac:dyDescent="0.15">
      <c r="A5" s="28" t="s">
        <v>31</v>
      </c>
      <c r="B5" s="32"/>
      <c r="C5" s="32"/>
      <c r="D5" s="32"/>
      <c r="E5" s="32"/>
      <c r="F5" s="32"/>
      <c r="G5" s="32"/>
      <c r="H5" s="37" t="s">
        <v>68</v>
      </c>
      <c r="I5" s="37" t="s">
        <v>83</v>
      </c>
      <c r="J5" s="37" t="s">
        <v>84</v>
      </c>
      <c r="K5" s="37" t="s">
        <v>85</v>
      </c>
      <c r="L5" s="37" t="s">
        <v>86</v>
      </c>
      <c r="M5" s="37" t="s">
        <v>3</v>
      </c>
      <c r="N5" s="37" t="s">
        <v>87</v>
      </c>
      <c r="O5" s="37" t="s">
        <v>88</v>
      </c>
      <c r="P5" s="37" t="s">
        <v>89</v>
      </c>
      <c r="Q5" s="37" t="s">
        <v>5</v>
      </c>
      <c r="R5" s="37" t="s">
        <v>90</v>
      </c>
      <c r="S5" s="37" t="s">
        <v>91</v>
      </c>
      <c r="T5" s="37" t="s">
        <v>77</v>
      </c>
      <c r="U5" s="37" t="s">
        <v>92</v>
      </c>
      <c r="V5" s="37" t="s">
        <v>93</v>
      </c>
      <c r="W5" s="37" t="s">
        <v>94</v>
      </c>
      <c r="X5" s="37" t="s">
        <v>95</v>
      </c>
      <c r="Y5" s="37" t="s">
        <v>43</v>
      </c>
      <c r="Z5" s="37" t="s">
        <v>96</v>
      </c>
      <c r="AA5" s="37" t="s">
        <v>97</v>
      </c>
      <c r="AB5" s="37" t="s">
        <v>98</v>
      </c>
      <c r="AC5" s="37" t="s">
        <v>100</v>
      </c>
      <c r="AD5" s="37" t="s">
        <v>101</v>
      </c>
      <c r="AE5" s="37" t="s">
        <v>102</v>
      </c>
      <c r="AF5" s="37" t="s">
        <v>103</v>
      </c>
      <c r="AG5" s="37" t="s">
        <v>104</v>
      </c>
      <c r="AH5" s="37" t="s">
        <v>58</v>
      </c>
      <c r="AI5" s="37" t="s">
        <v>95</v>
      </c>
      <c r="AJ5" s="37" t="s">
        <v>43</v>
      </c>
      <c r="AK5" s="37" t="s">
        <v>96</v>
      </c>
      <c r="AL5" s="37" t="s">
        <v>97</v>
      </c>
      <c r="AM5" s="37" t="s">
        <v>98</v>
      </c>
      <c r="AN5" s="37" t="s">
        <v>100</v>
      </c>
      <c r="AO5" s="37" t="s">
        <v>101</v>
      </c>
      <c r="AP5" s="37" t="s">
        <v>102</v>
      </c>
      <c r="AQ5" s="37" t="s">
        <v>103</v>
      </c>
      <c r="AR5" s="37" t="s">
        <v>104</v>
      </c>
      <c r="AS5" s="37" t="s">
        <v>99</v>
      </c>
      <c r="AT5" s="37" t="s">
        <v>95</v>
      </c>
      <c r="AU5" s="37" t="s">
        <v>43</v>
      </c>
      <c r="AV5" s="37" t="s">
        <v>96</v>
      </c>
      <c r="AW5" s="37" t="s">
        <v>97</v>
      </c>
      <c r="AX5" s="37" t="s">
        <v>98</v>
      </c>
      <c r="AY5" s="37" t="s">
        <v>100</v>
      </c>
      <c r="AZ5" s="37" t="s">
        <v>101</v>
      </c>
      <c r="BA5" s="37" t="s">
        <v>102</v>
      </c>
      <c r="BB5" s="37" t="s">
        <v>103</v>
      </c>
      <c r="BC5" s="37" t="s">
        <v>104</v>
      </c>
      <c r="BD5" s="37" t="s">
        <v>99</v>
      </c>
      <c r="BE5" s="37" t="s">
        <v>95</v>
      </c>
      <c r="BF5" s="37" t="s">
        <v>43</v>
      </c>
      <c r="BG5" s="37" t="s">
        <v>96</v>
      </c>
      <c r="BH5" s="37" t="s">
        <v>97</v>
      </c>
      <c r="BI5" s="37" t="s">
        <v>98</v>
      </c>
      <c r="BJ5" s="37" t="s">
        <v>100</v>
      </c>
      <c r="BK5" s="37" t="s">
        <v>101</v>
      </c>
      <c r="BL5" s="37" t="s">
        <v>102</v>
      </c>
      <c r="BM5" s="37" t="s">
        <v>103</v>
      </c>
      <c r="BN5" s="37" t="s">
        <v>104</v>
      </c>
      <c r="BO5" s="37" t="s">
        <v>99</v>
      </c>
      <c r="BP5" s="37" t="s">
        <v>95</v>
      </c>
      <c r="BQ5" s="37" t="s">
        <v>43</v>
      </c>
      <c r="BR5" s="37" t="s">
        <v>96</v>
      </c>
      <c r="BS5" s="37" t="s">
        <v>97</v>
      </c>
      <c r="BT5" s="37" t="s">
        <v>98</v>
      </c>
      <c r="BU5" s="37" t="s">
        <v>100</v>
      </c>
      <c r="BV5" s="37" t="s">
        <v>101</v>
      </c>
      <c r="BW5" s="37" t="s">
        <v>102</v>
      </c>
      <c r="BX5" s="37" t="s">
        <v>103</v>
      </c>
      <c r="BY5" s="37" t="s">
        <v>104</v>
      </c>
      <c r="BZ5" s="37" t="s">
        <v>99</v>
      </c>
      <c r="CA5" s="37" t="s">
        <v>95</v>
      </c>
      <c r="CB5" s="37" t="s">
        <v>43</v>
      </c>
      <c r="CC5" s="37" t="s">
        <v>96</v>
      </c>
      <c r="CD5" s="37" t="s">
        <v>97</v>
      </c>
      <c r="CE5" s="37" t="s">
        <v>98</v>
      </c>
      <c r="CF5" s="37" t="s">
        <v>100</v>
      </c>
      <c r="CG5" s="37" t="s">
        <v>101</v>
      </c>
      <c r="CH5" s="37" t="s">
        <v>102</v>
      </c>
      <c r="CI5" s="37" t="s">
        <v>103</v>
      </c>
      <c r="CJ5" s="37" t="s">
        <v>104</v>
      </c>
      <c r="CK5" s="37" t="s">
        <v>99</v>
      </c>
      <c r="CL5" s="37" t="s">
        <v>95</v>
      </c>
      <c r="CM5" s="37" t="s">
        <v>43</v>
      </c>
      <c r="CN5" s="37" t="s">
        <v>96</v>
      </c>
      <c r="CO5" s="37" t="s">
        <v>97</v>
      </c>
      <c r="CP5" s="37" t="s">
        <v>98</v>
      </c>
      <c r="CQ5" s="37" t="s">
        <v>100</v>
      </c>
      <c r="CR5" s="37" t="s">
        <v>101</v>
      </c>
      <c r="CS5" s="37" t="s">
        <v>102</v>
      </c>
      <c r="CT5" s="37" t="s">
        <v>103</v>
      </c>
      <c r="CU5" s="37" t="s">
        <v>104</v>
      </c>
      <c r="CV5" s="37" t="s">
        <v>99</v>
      </c>
      <c r="CW5" s="37" t="s">
        <v>95</v>
      </c>
      <c r="CX5" s="37" t="s">
        <v>43</v>
      </c>
      <c r="CY5" s="37" t="s">
        <v>96</v>
      </c>
      <c r="CZ5" s="37" t="s">
        <v>97</v>
      </c>
      <c r="DA5" s="37" t="s">
        <v>98</v>
      </c>
      <c r="DB5" s="37" t="s">
        <v>100</v>
      </c>
      <c r="DC5" s="37" t="s">
        <v>101</v>
      </c>
      <c r="DD5" s="37" t="s">
        <v>102</v>
      </c>
      <c r="DE5" s="37" t="s">
        <v>103</v>
      </c>
      <c r="DF5" s="37" t="s">
        <v>104</v>
      </c>
      <c r="DG5" s="37" t="s">
        <v>99</v>
      </c>
      <c r="DH5" s="37" t="s">
        <v>95</v>
      </c>
      <c r="DI5" s="37" t="s">
        <v>43</v>
      </c>
      <c r="DJ5" s="37" t="s">
        <v>96</v>
      </c>
      <c r="DK5" s="37" t="s">
        <v>97</v>
      </c>
      <c r="DL5" s="37" t="s">
        <v>98</v>
      </c>
      <c r="DM5" s="37" t="s">
        <v>100</v>
      </c>
      <c r="DN5" s="37" t="s">
        <v>101</v>
      </c>
      <c r="DO5" s="37" t="s">
        <v>102</v>
      </c>
      <c r="DP5" s="37" t="s">
        <v>103</v>
      </c>
      <c r="DQ5" s="37" t="s">
        <v>104</v>
      </c>
      <c r="DR5" s="37" t="s">
        <v>99</v>
      </c>
      <c r="DS5" s="37" t="s">
        <v>95</v>
      </c>
      <c r="DT5" s="37" t="s">
        <v>43</v>
      </c>
      <c r="DU5" s="37" t="s">
        <v>96</v>
      </c>
      <c r="DV5" s="37" t="s">
        <v>97</v>
      </c>
      <c r="DW5" s="37" t="s">
        <v>98</v>
      </c>
      <c r="DX5" s="37" t="s">
        <v>100</v>
      </c>
      <c r="DY5" s="37" t="s">
        <v>101</v>
      </c>
      <c r="DZ5" s="37" t="s">
        <v>102</v>
      </c>
      <c r="EA5" s="37" t="s">
        <v>103</v>
      </c>
      <c r="EB5" s="37" t="s">
        <v>104</v>
      </c>
      <c r="EC5" s="37" t="s">
        <v>99</v>
      </c>
      <c r="ED5" s="37" t="s">
        <v>95</v>
      </c>
      <c r="EE5" s="37" t="s">
        <v>43</v>
      </c>
      <c r="EF5" s="37" t="s">
        <v>96</v>
      </c>
      <c r="EG5" s="37" t="s">
        <v>97</v>
      </c>
      <c r="EH5" s="37" t="s">
        <v>98</v>
      </c>
      <c r="EI5" s="37" t="s">
        <v>100</v>
      </c>
      <c r="EJ5" s="37" t="s">
        <v>101</v>
      </c>
      <c r="EK5" s="37" t="s">
        <v>102</v>
      </c>
      <c r="EL5" s="37" t="s">
        <v>103</v>
      </c>
      <c r="EM5" s="37" t="s">
        <v>104</v>
      </c>
      <c r="EN5" s="37" t="s">
        <v>99</v>
      </c>
    </row>
    <row r="6" spans="1:144" s="27" customFormat="1" x14ac:dyDescent="0.15">
      <c r="A6" s="28" t="s">
        <v>105</v>
      </c>
      <c r="B6" s="33">
        <f t="shared" ref="B6:W6" si="1">B7</f>
        <v>2017</v>
      </c>
      <c r="C6" s="33">
        <f t="shared" si="1"/>
        <v>92142</v>
      </c>
      <c r="D6" s="33">
        <f t="shared" si="1"/>
        <v>46</v>
      </c>
      <c r="E6" s="33">
        <f t="shared" si="1"/>
        <v>1</v>
      </c>
      <c r="F6" s="33">
        <f t="shared" si="1"/>
        <v>0</v>
      </c>
      <c r="G6" s="33">
        <f t="shared" si="1"/>
        <v>1</v>
      </c>
      <c r="H6" s="33" t="str">
        <f t="shared" si="1"/>
        <v>栃木県　さくら市</v>
      </c>
      <c r="I6" s="33" t="str">
        <f t="shared" si="1"/>
        <v>法適用</v>
      </c>
      <c r="J6" s="33" t="str">
        <f t="shared" si="1"/>
        <v>水道事業</v>
      </c>
      <c r="K6" s="33" t="str">
        <f t="shared" si="1"/>
        <v>末端給水事業</v>
      </c>
      <c r="L6" s="33" t="str">
        <f t="shared" si="1"/>
        <v>A5</v>
      </c>
      <c r="M6" s="33" t="str">
        <f t="shared" si="1"/>
        <v>非設置</v>
      </c>
      <c r="N6" s="38" t="str">
        <f t="shared" si="1"/>
        <v>-</v>
      </c>
      <c r="O6" s="38">
        <f t="shared" si="1"/>
        <v>58.64</v>
      </c>
      <c r="P6" s="38">
        <f t="shared" si="1"/>
        <v>91.13</v>
      </c>
      <c r="Q6" s="38">
        <f t="shared" si="1"/>
        <v>3142</v>
      </c>
      <c r="R6" s="38">
        <f t="shared" si="1"/>
        <v>44378</v>
      </c>
      <c r="S6" s="38">
        <f t="shared" si="1"/>
        <v>125.63</v>
      </c>
      <c r="T6" s="38">
        <f t="shared" si="1"/>
        <v>353.24</v>
      </c>
      <c r="U6" s="38">
        <f t="shared" si="1"/>
        <v>40304</v>
      </c>
      <c r="V6" s="38">
        <f t="shared" si="1"/>
        <v>101.82</v>
      </c>
      <c r="W6" s="38">
        <f t="shared" si="1"/>
        <v>395.84</v>
      </c>
      <c r="X6" s="40">
        <f t="shared" ref="X6:AG6" si="2">IF(X7="",NA(),X7)</f>
        <v>100.93</v>
      </c>
      <c r="Y6" s="40">
        <f t="shared" si="2"/>
        <v>112.57</v>
      </c>
      <c r="Z6" s="40">
        <f t="shared" si="2"/>
        <v>114.59</v>
      </c>
      <c r="AA6" s="40">
        <f t="shared" si="2"/>
        <v>114.6</v>
      </c>
      <c r="AB6" s="40">
        <f t="shared" si="2"/>
        <v>110.46</v>
      </c>
      <c r="AC6" s="40">
        <f t="shared" si="2"/>
        <v>106.89</v>
      </c>
      <c r="AD6" s="40">
        <f t="shared" si="2"/>
        <v>109.04</v>
      </c>
      <c r="AE6" s="40">
        <f t="shared" si="2"/>
        <v>109.64</v>
      </c>
      <c r="AF6" s="40">
        <f t="shared" si="2"/>
        <v>110.95</v>
      </c>
      <c r="AG6" s="40">
        <f t="shared" si="2"/>
        <v>110.68</v>
      </c>
      <c r="AH6" s="38" t="str">
        <f>IF(AH7="","",IF(AH7="-","【-】","【"&amp;SUBSTITUTE(TEXT(AH7,"#,##0.00"),"-","△")&amp;"】"))</f>
        <v>【113.39】</v>
      </c>
      <c r="AI6" s="38">
        <f t="shared" ref="AI6:AR6" si="3">IF(AI7="",NA(),AI7)</f>
        <v>0</v>
      </c>
      <c r="AJ6" s="38">
        <f t="shared" si="3"/>
        <v>0</v>
      </c>
      <c r="AK6" s="38">
        <f t="shared" si="3"/>
        <v>0</v>
      </c>
      <c r="AL6" s="38">
        <f t="shared" si="3"/>
        <v>0</v>
      </c>
      <c r="AM6" s="38">
        <f t="shared" si="3"/>
        <v>0</v>
      </c>
      <c r="AN6" s="40">
        <f t="shared" si="3"/>
        <v>7.76</v>
      </c>
      <c r="AO6" s="40">
        <f t="shared" si="3"/>
        <v>3.77</v>
      </c>
      <c r="AP6" s="40">
        <f t="shared" si="3"/>
        <v>3.62</v>
      </c>
      <c r="AQ6" s="40">
        <f t="shared" si="3"/>
        <v>3.91</v>
      </c>
      <c r="AR6" s="40">
        <f t="shared" si="3"/>
        <v>3.56</v>
      </c>
      <c r="AS6" s="38" t="str">
        <f>IF(AS7="","",IF(AS7="-","【-】","【"&amp;SUBSTITUTE(TEXT(AS7,"#,##0.00"),"-","△")&amp;"】"))</f>
        <v>【0.85】</v>
      </c>
      <c r="AT6" s="40">
        <f t="shared" ref="AT6:BC6" si="4">IF(AT7="",NA(),AT7)</f>
        <v>1471.45</v>
      </c>
      <c r="AU6" s="40">
        <f t="shared" si="4"/>
        <v>414.95</v>
      </c>
      <c r="AV6" s="40">
        <f t="shared" si="4"/>
        <v>511.41</v>
      </c>
      <c r="AW6" s="40">
        <f t="shared" si="4"/>
        <v>541.99</v>
      </c>
      <c r="AX6" s="40">
        <f t="shared" si="4"/>
        <v>498.25</v>
      </c>
      <c r="AY6" s="40">
        <f t="shared" si="4"/>
        <v>909.68</v>
      </c>
      <c r="AZ6" s="40">
        <f t="shared" si="4"/>
        <v>382.09</v>
      </c>
      <c r="BA6" s="40">
        <f t="shared" si="4"/>
        <v>371.31</v>
      </c>
      <c r="BB6" s="40">
        <f t="shared" si="4"/>
        <v>377.63</v>
      </c>
      <c r="BC6" s="40">
        <f t="shared" si="4"/>
        <v>357.34</v>
      </c>
      <c r="BD6" s="38" t="str">
        <f>IF(BD7="","",IF(BD7="-","【-】","【"&amp;SUBSTITUTE(TEXT(BD7,"#,##0.00"),"-","△")&amp;"】"))</f>
        <v>【264.34】</v>
      </c>
      <c r="BE6" s="40">
        <f t="shared" ref="BE6:BN6" si="5">IF(BE7="",NA(),BE7)</f>
        <v>1020.2</v>
      </c>
      <c r="BF6" s="40">
        <f t="shared" si="5"/>
        <v>918.2</v>
      </c>
      <c r="BG6" s="40">
        <f t="shared" si="5"/>
        <v>813.57</v>
      </c>
      <c r="BH6" s="40">
        <f t="shared" si="5"/>
        <v>801.25</v>
      </c>
      <c r="BI6" s="40">
        <f t="shared" si="5"/>
        <v>780.02</v>
      </c>
      <c r="BJ6" s="40">
        <f t="shared" si="5"/>
        <v>382.65</v>
      </c>
      <c r="BK6" s="40">
        <f t="shared" si="5"/>
        <v>385.06</v>
      </c>
      <c r="BL6" s="40">
        <f t="shared" si="5"/>
        <v>373.09</v>
      </c>
      <c r="BM6" s="40">
        <f t="shared" si="5"/>
        <v>364.71</v>
      </c>
      <c r="BN6" s="40">
        <f t="shared" si="5"/>
        <v>373.69</v>
      </c>
      <c r="BO6" s="38" t="str">
        <f>IF(BO7="","",IF(BO7="-","【-】","【"&amp;SUBSTITUTE(TEXT(BO7,"#,##0.00"),"-","△")&amp;"】"))</f>
        <v>【274.27】</v>
      </c>
      <c r="BP6" s="40">
        <f t="shared" ref="BP6:BY6" si="6">IF(BP7="",NA(),BP7)</f>
        <v>85.28</v>
      </c>
      <c r="BQ6" s="40">
        <f t="shared" si="6"/>
        <v>98.33</v>
      </c>
      <c r="BR6" s="40">
        <f t="shared" si="6"/>
        <v>102.3</v>
      </c>
      <c r="BS6" s="40">
        <f t="shared" si="6"/>
        <v>101.32</v>
      </c>
      <c r="BT6" s="40">
        <f t="shared" si="6"/>
        <v>97.94</v>
      </c>
      <c r="BU6" s="40">
        <f t="shared" si="6"/>
        <v>96.1</v>
      </c>
      <c r="BV6" s="40">
        <f t="shared" si="6"/>
        <v>99.07</v>
      </c>
      <c r="BW6" s="40">
        <f t="shared" si="6"/>
        <v>99.99</v>
      </c>
      <c r="BX6" s="40">
        <f t="shared" si="6"/>
        <v>100.65</v>
      </c>
      <c r="BY6" s="40">
        <f t="shared" si="6"/>
        <v>99.87</v>
      </c>
      <c r="BZ6" s="38" t="str">
        <f>IF(BZ7="","",IF(BZ7="-","【-】","【"&amp;SUBSTITUTE(TEXT(BZ7,"#,##0.00"),"-","△")&amp;"】"))</f>
        <v>【104.36】</v>
      </c>
      <c r="CA6" s="40">
        <f t="shared" ref="CA6:CJ6" si="7">IF(CA7="",NA(),CA7)</f>
        <v>180.98</v>
      </c>
      <c r="CB6" s="40">
        <f t="shared" si="7"/>
        <v>177.27</v>
      </c>
      <c r="CC6" s="40">
        <f t="shared" si="7"/>
        <v>176.04</v>
      </c>
      <c r="CD6" s="40">
        <f t="shared" si="7"/>
        <v>177.97</v>
      </c>
      <c r="CE6" s="40">
        <f t="shared" si="7"/>
        <v>183.78</v>
      </c>
      <c r="CF6" s="40">
        <f t="shared" si="7"/>
        <v>178.39</v>
      </c>
      <c r="CG6" s="40">
        <f t="shared" si="7"/>
        <v>173.03</v>
      </c>
      <c r="CH6" s="40">
        <f t="shared" si="7"/>
        <v>171.15</v>
      </c>
      <c r="CI6" s="40">
        <f t="shared" si="7"/>
        <v>170.19</v>
      </c>
      <c r="CJ6" s="40">
        <f t="shared" si="7"/>
        <v>171.81</v>
      </c>
      <c r="CK6" s="38" t="str">
        <f>IF(CK7="","",IF(CK7="-","【-】","【"&amp;SUBSTITUTE(TEXT(CK7,"#,##0.00"),"-","△")&amp;"】"))</f>
        <v>【165.71】</v>
      </c>
      <c r="CL6" s="40">
        <f t="shared" ref="CL6:CU6" si="8">IF(CL7="",NA(),CL7)</f>
        <v>69.63</v>
      </c>
      <c r="CM6" s="40">
        <f t="shared" si="8"/>
        <v>63.32</v>
      </c>
      <c r="CN6" s="40">
        <f t="shared" si="8"/>
        <v>62.91</v>
      </c>
      <c r="CO6" s="40">
        <f t="shared" si="8"/>
        <v>64.760000000000005</v>
      </c>
      <c r="CP6" s="40">
        <f t="shared" si="8"/>
        <v>68.05</v>
      </c>
      <c r="CQ6" s="40">
        <f t="shared" si="8"/>
        <v>59.23</v>
      </c>
      <c r="CR6" s="40">
        <f t="shared" si="8"/>
        <v>58.58</v>
      </c>
      <c r="CS6" s="40">
        <f t="shared" si="8"/>
        <v>58.53</v>
      </c>
      <c r="CT6" s="40">
        <f t="shared" si="8"/>
        <v>59.01</v>
      </c>
      <c r="CU6" s="40">
        <f t="shared" si="8"/>
        <v>60.03</v>
      </c>
      <c r="CV6" s="38" t="str">
        <f>IF(CV7="","",IF(CV7="-","【-】","【"&amp;SUBSTITUTE(TEXT(CV7,"#,##0.00"),"-","△")&amp;"】"))</f>
        <v>【60.41】</v>
      </c>
      <c r="CW6" s="40">
        <f t="shared" ref="CW6:DF6" si="9">IF(CW7="",NA(),CW7)</f>
        <v>80.36</v>
      </c>
      <c r="CX6" s="40">
        <f t="shared" si="9"/>
        <v>79.22</v>
      </c>
      <c r="CY6" s="40">
        <f t="shared" si="9"/>
        <v>79.680000000000007</v>
      </c>
      <c r="CZ6" s="40">
        <f t="shared" si="9"/>
        <v>78.42</v>
      </c>
      <c r="DA6" s="40">
        <f t="shared" si="9"/>
        <v>75.55</v>
      </c>
      <c r="DB6" s="40">
        <f t="shared" si="9"/>
        <v>85.53</v>
      </c>
      <c r="DC6" s="40">
        <f t="shared" si="9"/>
        <v>85.23</v>
      </c>
      <c r="DD6" s="40">
        <f t="shared" si="9"/>
        <v>85.26</v>
      </c>
      <c r="DE6" s="40">
        <f t="shared" si="9"/>
        <v>85.37</v>
      </c>
      <c r="DF6" s="40">
        <f t="shared" si="9"/>
        <v>84.81</v>
      </c>
      <c r="DG6" s="38" t="str">
        <f>IF(DG7="","",IF(DG7="-","【-】","【"&amp;SUBSTITUTE(TEXT(DG7,"#,##0.00"),"-","△")&amp;"】"))</f>
        <v>【89.93】</v>
      </c>
      <c r="DH6" s="40">
        <f t="shared" ref="DH6:DQ6" si="10">IF(DH7="",NA(),DH7)</f>
        <v>36.85</v>
      </c>
      <c r="DI6" s="40">
        <f t="shared" si="10"/>
        <v>37.46</v>
      </c>
      <c r="DJ6" s="40">
        <f t="shared" si="10"/>
        <v>41.97</v>
      </c>
      <c r="DK6" s="40">
        <f t="shared" si="10"/>
        <v>42.73</v>
      </c>
      <c r="DL6" s="40">
        <f t="shared" si="10"/>
        <v>43.06</v>
      </c>
      <c r="DM6" s="40">
        <f t="shared" si="10"/>
        <v>37.340000000000003</v>
      </c>
      <c r="DN6" s="40">
        <f t="shared" si="10"/>
        <v>44.31</v>
      </c>
      <c r="DO6" s="40">
        <f t="shared" si="10"/>
        <v>45.75</v>
      </c>
      <c r="DP6" s="40">
        <f t="shared" si="10"/>
        <v>46.9</v>
      </c>
      <c r="DQ6" s="40">
        <f t="shared" si="10"/>
        <v>47.28</v>
      </c>
      <c r="DR6" s="38" t="str">
        <f>IF(DR7="","",IF(DR7="-","【-】","【"&amp;SUBSTITUTE(TEXT(DR7,"#,##0.00"),"-","△")&amp;"】"))</f>
        <v>【48.12】</v>
      </c>
      <c r="DS6" s="40">
        <f t="shared" ref="DS6:EB6" si="11">IF(DS7="",NA(),DS7)</f>
        <v>34.5</v>
      </c>
      <c r="DT6" s="40">
        <f t="shared" si="11"/>
        <v>35.1</v>
      </c>
      <c r="DU6" s="40">
        <f t="shared" si="11"/>
        <v>5.9</v>
      </c>
      <c r="DV6" s="40">
        <f t="shared" si="11"/>
        <v>4.12</v>
      </c>
      <c r="DW6" s="40">
        <f t="shared" si="11"/>
        <v>4.12</v>
      </c>
      <c r="DX6" s="40">
        <f t="shared" si="11"/>
        <v>8.39</v>
      </c>
      <c r="DY6" s="40">
        <f t="shared" si="11"/>
        <v>10.09</v>
      </c>
      <c r="DZ6" s="40">
        <f t="shared" si="11"/>
        <v>10.54</v>
      </c>
      <c r="EA6" s="40">
        <f t="shared" si="11"/>
        <v>12.03</v>
      </c>
      <c r="EB6" s="40">
        <f t="shared" si="11"/>
        <v>12.19</v>
      </c>
      <c r="EC6" s="38" t="str">
        <f>IF(EC7="","",IF(EC7="-","【-】","【"&amp;SUBSTITUTE(TEXT(EC7,"#,##0.00"),"-","△")&amp;"】"))</f>
        <v>【15.89】</v>
      </c>
      <c r="ED6" s="40">
        <f t="shared" ref="ED6:EM6" si="12">IF(ED7="",NA(),ED7)</f>
        <v>0.42</v>
      </c>
      <c r="EE6" s="40">
        <f t="shared" si="12"/>
        <v>0.33</v>
      </c>
      <c r="EF6" s="40">
        <f t="shared" si="12"/>
        <v>0.43</v>
      </c>
      <c r="EG6" s="40">
        <f t="shared" si="12"/>
        <v>0.24</v>
      </c>
      <c r="EH6" s="40">
        <f t="shared" si="12"/>
        <v>0.35</v>
      </c>
      <c r="EI6" s="40">
        <f t="shared" si="12"/>
        <v>0.59</v>
      </c>
      <c r="EJ6" s="40">
        <f t="shared" si="12"/>
        <v>0.6</v>
      </c>
      <c r="EK6" s="40">
        <f t="shared" si="12"/>
        <v>0.56000000000000005</v>
      </c>
      <c r="EL6" s="40">
        <f t="shared" si="12"/>
        <v>0.61</v>
      </c>
      <c r="EM6" s="40">
        <f t="shared" si="12"/>
        <v>0.51</v>
      </c>
      <c r="EN6" s="38" t="str">
        <f>IF(EN7="","",IF(EN7="-","【-】","【"&amp;SUBSTITUTE(TEXT(EN7,"#,##0.00"),"-","△")&amp;"】"))</f>
        <v>【0.69】</v>
      </c>
    </row>
    <row r="7" spans="1:144" s="27" customFormat="1" x14ac:dyDescent="0.15">
      <c r="A7" s="28"/>
      <c r="B7" s="34">
        <v>2017</v>
      </c>
      <c r="C7" s="34">
        <v>92142</v>
      </c>
      <c r="D7" s="34">
        <v>46</v>
      </c>
      <c r="E7" s="34">
        <v>1</v>
      </c>
      <c r="F7" s="34">
        <v>0</v>
      </c>
      <c r="G7" s="34">
        <v>1</v>
      </c>
      <c r="H7" s="34" t="s">
        <v>106</v>
      </c>
      <c r="I7" s="34" t="s">
        <v>107</v>
      </c>
      <c r="J7" s="34" t="s">
        <v>108</v>
      </c>
      <c r="K7" s="34" t="s">
        <v>109</v>
      </c>
      <c r="L7" s="34" t="s">
        <v>25</v>
      </c>
      <c r="M7" s="34" t="s">
        <v>17</v>
      </c>
      <c r="N7" s="39" t="s">
        <v>110</v>
      </c>
      <c r="O7" s="39">
        <v>58.64</v>
      </c>
      <c r="P7" s="39">
        <v>91.13</v>
      </c>
      <c r="Q7" s="39">
        <v>3142</v>
      </c>
      <c r="R7" s="39">
        <v>44378</v>
      </c>
      <c r="S7" s="39">
        <v>125.63</v>
      </c>
      <c r="T7" s="39">
        <v>353.24</v>
      </c>
      <c r="U7" s="39">
        <v>40304</v>
      </c>
      <c r="V7" s="39">
        <v>101.82</v>
      </c>
      <c r="W7" s="39">
        <v>395.84</v>
      </c>
      <c r="X7" s="39">
        <v>100.93</v>
      </c>
      <c r="Y7" s="39">
        <v>112.57</v>
      </c>
      <c r="Z7" s="39">
        <v>114.59</v>
      </c>
      <c r="AA7" s="39">
        <v>114.6</v>
      </c>
      <c r="AB7" s="39">
        <v>110.46</v>
      </c>
      <c r="AC7" s="39">
        <v>106.89</v>
      </c>
      <c r="AD7" s="39">
        <v>109.04</v>
      </c>
      <c r="AE7" s="39">
        <v>109.64</v>
      </c>
      <c r="AF7" s="39">
        <v>110.95</v>
      </c>
      <c r="AG7" s="39">
        <v>110.68</v>
      </c>
      <c r="AH7" s="39">
        <v>113.39</v>
      </c>
      <c r="AI7" s="39">
        <v>0</v>
      </c>
      <c r="AJ7" s="39">
        <v>0</v>
      </c>
      <c r="AK7" s="39">
        <v>0</v>
      </c>
      <c r="AL7" s="39">
        <v>0</v>
      </c>
      <c r="AM7" s="39">
        <v>0</v>
      </c>
      <c r="AN7" s="39">
        <v>7.76</v>
      </c>
      <c r="AO7" s="39">
        <v>3.77</v>
      </c>
      <c r="AP7" s="39">
        <v>3.62</v>
      </c>
      <c r="AQ7" s="39">
        <v>3.91</v>
      </c>
      <c r="AR7" s="39">
        <v>3.56</v>
      </c>
      <c r="AS7" s="39">
        <v>0.85</v>
      </c>
      <c r="AT7" s="39">
        <v>1471.45</v>
      </c>
      <c r="AU7" s="39">
        <v>414.95</v>
      </c>
      <c r="AV7" s="39">
        <v>511.41</v>
      </c>
      <c r="AW7" s="39">
        <v>541.99</v>
      </c>
      <c r="AX7" s="39">
        <v>498.25</v>
      </c>
      <c r="AY7" s="39">
        <v>909.68</v>
      </c>
      <c r="AZ7" s="39">
        <v>382.09</v>
      </c>
      <c r="BA7" s="39">
        <v>371.31</v>
      </c>
      <c r="BB7" s="39">
        <v>377.63</v>
      </c>
      <c r="BC7" s="39">
        <v>357.34</v>
      </c>
      <c r="BD7" s="39">
        <v>264.33999999999997</v>
      </c>
      <c r="BE7" s="39">
        <v>1020.2</v>
      </c>
      <c r="BF7" s="39">
        <v>918.2</v>
      </c>
      <c r="BG7" s="39">
        <v>813.57</v>
      </c>
      <c r="BH7" s="39">
        <v>801.25</v>
      </c>
      <c r="BI7" s="39">
        <v>780.02</v>
      </c>
      <c r="BJ7" s="39">
        <v>382.65</v>
      </c>
      <c r="BK7" s="39">
        <v>385.06</v>
      </c>
      <c r="BL7" s="39">
        <v>373.09</v>
      </c>
      <c r="BM7" s="39">
        <v>364.71</v>
      </c>
      <c r="BN7" s="39">
        <v>373.69</v>
      </c>
      <c r="BO7" s="39">
        <v>274.27</v>
      </c>
      <c r="BP7" s="39">
        <v>85.28</v>
      </c>
      <c r="BQ7" s="39">
        <v>98.33</v>
      </c>
      <c r="BR7" s="39">
        <v>102.3</v>
      </c>
      <c r="BS7" s="39">
        <v>101.32</v>
      </c>
      <c r="BT7" s="39">
        <v>97.94</v>
      </c>
      <c r="BU7" s="39">
        <v>96.1</v>
      </c>
      <c r="BV7" s="39">
        <v>99.07</v>
      </c>
      <c r="BW7" s="39">
        <v>99.99</v>
      </c>
      <c r="BX7" s="39">
        <v>100.65</v>
      </c>
      <c r="BY7" s="39">
        <v>99.87</v>
      </c>
      <c r="BZ7" s="39">
        <v>104.36</v>
      </c>
      <c r="CA7" s="39">
        <v>180.98</v>
      </c>
      <c r="CB7" s="39">
        <v>177.27</v>
      </c>
      <c r="CC7" s="39">
        <v>176.04</v>
      </c>
      <c r="CD7" s="39">
        <v>177.97</v>
      </c>
      <c r="CE7" s="39">
        <v>183.78</v>
      </c>
      <c r="CF7" s="39">
        <v>178.39</v>
      </c>
      <c r="CG7" s="39">
        <v>173.03</v>
      </c>
      <c r="CH7" s="39">
        <v>171.15</v>
      </c>
      <c r="CI7" s="39">
        <v>170.19</v>
      </c>
      <c r="CJ7" s="39">
        <v>171.81</v>
      </c>
      <c r="CK7" s="39">
        <v>165.71</v>
      </c>
      <c r="CL7" s="39">
        <v>69.63</v>
      </c>
      <c r="CM7" s="39">
        <v>63.32</v>
      </c>
      <c r="CN7" s="39">
        <v>62.91</v>
      </c>
      <c r="CO7" s="39">
        <v>64.760000000000005</v>
      </c>
      <c r="CP7" s="39">
        <v>68.05</v>
      </c>
      <c r="CQ7" s="39">
        <v>59.23</v>
      </c>
      <c r="CR7" s="39">
        <v>58.58</v>
      </c>
      <c r="CS7" s="39">
        <v>58.53</v>
      </c>
      <c r="CT7" s="39">
        <v>59.01</v>
      </c>
      <c r="CU7" s="39">
        <v>60.03</v>
      </c>
      <c r="CV7" s="39">
        <v>60.41</v>
      </c>
      <c r="CW7" s="39">
        <v>80.36</v>
      </c>
      <c r="CX7" s="39">
        <v>79.22</v>
      </c>
      <c r="CY7" s="39">
        <v>79.680000000000007</v>
      </c>
      <c r="CZ7" s="39">
        <v>78.42</v>
      </c>
      <c r="DA7" s="39">
        <v>75.55</v>
      </c>
      <c r="DB7" s="39">
        <v>85.53</v>
      </c>
      <c r="DC7" s="39">
        <v>85.23</v>
      </c>
      <c r="DD7" s="39">
        <v>85.26</v>
      </c>
      <c r="DE7" s="39">
        <v>85.37</v>
      </c>
      <c r="DF7" s="39">
        <v>84.81</v>
      </c>
      <c r="DG7" s="39">
        <v>89.93</v>
      </c>
      <c r="DH7" s="39">
        <v>36.85</v>
      </c>
      <c r="DI7" s="39">
        <v>37.46</v>
      </c>
      <c r="DJ7" s="39">
        <v>41.97</v>
      </c>
      <c r="DK7" s="39">
        <v>42.73</v>
      </c>
      <c r="DL7" s="39">
        <v>43.06</v>
      </c>
      <c r="DM7" s="39">
        <v>37.340000000000003</v>
      </c>
      <c r="DN7" s="39">
        <v>44.31</v>
      </c>
      <c r="DO7" s="39">
        <v>45.75</v>
      </c>
      <c r="DP7" s="39">
        <v>46.9</v>
      </c>
      <c r="DQ7" s="39">
        <v>47.28</v>
      </c>
      <c r="DR7" s="39">
        <v>48.12</v>
      </c>
      <c r="DS7" s="39">
        <v>34.5</v>
      </c>
      <c r="DT7" s="39">
        <v>35.1</v>
      </c>
      <c r="DU7" s="39">
        <v>5.9</v>
      </c>
      <c r="DV7" s="39">
        <v>4.12</v>
      </c>
      <c r="DW7" s="39">
        <v>4.12</v>
      </c>
      <c r="DX7" s="39">
        <v>8.39</v>
      </c>
      <c r="DY7" s="39">
        <v>10.09</v>
      </c>
      <c r="DZ7" s="39">
        <v>10.54</v>
      </c>
      <c r="EA7" s="39">
        <v>12.03</v>
      </c>
      <c r="EB7" s="39">
        <v>12.19</v>
      </c>
      <c r="EC7" s="39">
        <v>15.89</v>
      </c>
      <c r="ED7" s="39">
        <v>0.42</v>
      </c>
      <c r="EE7" s="39">
        <v>0.33</v>
      </c>
      <c r="EF7" s="39">
        <v>0.43</v>
      </c>
      <c r="EG7" s="39">
        <v>0.24</v>
      </c>
      <c r="EH7" s="39">
        <v>0.35</v>
      </c>
      <c r="EI7" s="39">
        <v>0.59</v>
      </c>
      <c r="EJ7" s="39">
        <v>0.6</v>
      </c>
      <c r="EK7" s="39">
        <v>0.56000000000000005</v>
      </c>
      <c r="EL7" s="39">
        <v>0.61</v>
      </c>
      <c r="EM7" s="39">
        <v>0.51</v>
      </c>
      <c r="EN7" s="39">
        <v>0.69</v>
      </c>
    </row>
    <row r="8" spans="1:144" x14ac:dyDescent="0.15">
      <c r="X8" s="41"/>
      <c r="Y8" s="41"/>
      <c r="Z8" s="41"/>
      <c r="AA8" s="41"/>
      <c r="AB8" s="41"/>
      <c r="AC8" s="41"/>
      <c r="AD8" s="41"/>
      <c r="AE8" s="41"/>
      <c r="AF8" s="41"/>
      <c r="AG8" s="41"/>
      <c r="AH8" s="42"/>
      <c r="AI8" s="41"/>
      <c r="AJ8" s="41"/>
      <c r="AK8" s="41"/>
      <c r="AL8" s="41"/>
      <c r="AM8" s="41"/>
      <c r="AN8" s="41"/>
      <c r="AO8" s="41"/>
      <c r="AP8" s="41"/>
      <c r="AQ8" s="41"/>
      <c r="AR8" s="41"/>
      <c r="AS8" s="42"/>
      <c r="AT8" s="41"/>
      <c r="AU8" s="41"/>
      <c r="AV8" s="41"/>
      <c r="AW8" s="41"/>
      <c r="AX8" s="41"/>
      <c r="AY8" s="41"/>
      <c r="AZ8" s="41"/>
      <c r="BA8" s="41"/>
      <c r="BB8" s="41"/>
      <c r="BC8" s="41"/>
      <c r="BD8" s="42"/>
      <c r="BE8" s="41"/>
      <c r="BF8" s="41"/>
      <c r="BG8" s="41"/>
      <c r="BH8" s="41"/>
      <c r="BI8" s="41"/>
      <c r="BJ8" s="41"/>
      <c r="BK8" s="41"/>
      <c r="BL8" s="41"/>
      <c r="BM8" s="41"/>
      <c r="BN8" s="41"/>
      <c r="BO8" s="42"/>
      <c r="BP8" s="41"/>
      <c r="BQ8" s="41"/>
      <c r="BR8" s="41"/>
      <c r="BS8" s="41"/>
      <c r="BT8" s="41"/>
      <c r="BU8" s="41"/>
      <c r="BV8" s="41"/>
      <c r="BW8" s="41"/>
      <c r="BX8" s="41"/>
      <c r="BY8" s="41"/>
      <c r="BZ8" s="42"/>
      <c r="CA8" s="41"/>
      <c r="CB8" s="41"/>
      <c r="CC8" s="41"/>
      <c r="CD8" s="41"/>
      <c r="CE8" s="41"/>
      <c r="CF8" s="41"/>
      <c r="CG8" s="41"/>
      <c r="CH8" s="41"/>
      <c r="CI8" s="41"/>
      <c r="CJ8" s="41"/>
      <c r="CK8" s="42"/>
      <c r="CL8" s="41"/>
      <c r="CM8" s="41"/>
      <c r="CN8" s="41"/>
      <c r="CO8" s="41"/>
      <c r="CP8" s="41"/>
      <c r="CQ8" s="41"/>
      <c r="CR8" s="41"/>
      <c r="CS8" s="41"/>
      <c r="CT8" s="41"/>
      <c r="CU8" s="41"/>
      <c r="CV8" s="42"/>
      <c r="CW8" s="41"/>
      <c r="CX8" s="41"/>
      <c r="CY8" s="41"/>
      <c r="CZ8" s="41"/>
      <c r="DA8" s="41"/>
      <c r="DB8" s="41"/>
      <c r="DC8" s="41"/>
      <c r="DD8" s="41"/>
      <c r="DE8" s="41"/>
      <c r="DF8" s="41"/>
      <c r="DG8" s="42"/>
      <c r="DH8" s="41"/>
      <c r="DI8" s="41"/>
      <c r="DJ8" s="41"/>
      <c r="DK8" s="41"/>
      <c r="DL8" s="41"/>
      <c r="DM8" s="41"/>
      <c r="DN8" s="41"/>
      <c r="DO8" s="41"/>
      <c r="DP8" s="41"/>
      <c r="DQ8" s="41"/>
      <c r="DR8" s="42"/>
      <c r="DS8" s="41"/>
      <c r="DT8" s="41"/>
      <c r="DU8" s="41"/>
      <c r="DV8" s="41"/>
      <c r="DW8" s="41"/>
      <c r="DX8" s="41"/>
      <c r="DY8" s="41"/>
      <c r="DZ8" s="41"/>
      <c r="EA8" s="41"/>
      <c r="EB8" s="41"/>
      <c r="EC8" s="42"/>
      <c r="ED8" s="41"/>
      <c r="EE8" s="41"/>
      <c r="EF8" s="41"/>
      <c r="EG8" s="41"/>
      <c r="EH8" s="41"/>
      <c r="EI8" s="41"/>
      <c r="EJ8" s="41"/>
      <c r="EK8" s="41"/>
      <c r="EL8" s="41"/>
      <c r="EM8" s="41"/>
      <c r="EN8" s="42"/>
    </row>
    <row r="9" spans="1:144" x14ac:dyDescent="0.15">
      <c r="A9" s="29"/>
      <c r="B9" s="29" t="s">
        <v>111</v>
      </c>
      <c r="C9" s="29" t="s">
        <v>112</v>
      </c>
      <c r="D9" s="29" t="s">
        <v>113</v>
      </c>
      <c r="E9" s="29" t="s">
        <v>114</v>
      </c>
      <c r="F9" s="29" t="s">
        <v>115</v>
      </c>
      <c r="X9" s="41"/>
      <c r="Y9" s="41"/>
      <c r="Z9" s="41"/>
      <c r="AA9" s="41"/>
      <c r="AB9" s="41"/>
      <c r="AC9" s="41"/>
      <c r="AD9" s="41"/>
      <c r="AE9" s="41"/>
      <c r="AF9" s="41"/>
      <c r="AG9" s="41"/>
      <c r="AI9" s="41"/>
      <c r="AJ9" s="41"/>
      <c r="AK9" s="41"/>
      <c r="AL9" s="41"/>
      <c r="AM9" s="41"/>
      <c r="AN9" s="41"/>
      <c r="AO9" s="41"/>
      <c r="AP9" s="41"/>
      <c r="AQ9" s="41"/>
      <c r="AR9" s="41"/>
      <c r="AT9" s="41"/>
      <c r="AU9" s="41"/>
      <c r="AV9" s="41"/>
      <c r="AW9" s="41"/>
      <c r="AX9" s="41"/>
      <c r="AY9" s="41"/>
      <c r="AZ9" s="41"/>
      <c r="BA9" s="41"/>
      <c r="BB9" s="41"/>
      <c r="BC9" s="41"/>
      <c r="BE9" s="41"/>
      <c r="BF9" s="41"/>
      <c r="BG9" s="41"/>
      <c r="BH9" s="41"/>
      <c r="BI9" s="41"/>
      <c r="BJ9" s="41"/>
      <c r="BK9" s="41"/>
      <c r="BL9" s="41"/>
      <c r="BM9" s="41"/>
      <c r="BN9" s="41"/>
      <c r="BP9" s="41"/>
      <c r="BQ9" s="41"/>
      <c r="BR9" s="41"/>
      <c r="BS9" s="41"/>
      <c r="BT9" s="41"/>
      <c r="BU9" s="41"/>
      <c r="BV9" s="41"/>
      <c r="BW9" s="41"/>
      <c r="BX9" s="41"/>
      <c r="BY9" s="41"/>
      <c r="CA9" s="41"/>
      <c r="CB9" s="41"/>
      <c r="CC9" s="41"/>
      <c r="CD9" s="41"/>
      <c r="CE9" s="41"/>
      <c r="CF9" s="41"/>
      <c r="CG9" s="41"/>
      <c r="CH9" s="41"/>
      <c r="CI9" s="41"/>
      <c r="CJ9" s="41"/>
      <c r="CL9" s="41"/>
      <c r="CM9" s="41"/>
      <c r="CN9" s="41"/>
      <c r="CO9" s="41"/>
      <c r="CP9" s="41"/>
      <c r="CQ9" s="41"/>
      <c r="CR9" s="41"/>
      <c r="CS9" s="41"/>
      <c r="CT9" s="41"/>
      <c r="CU9" s="41"/>
      <c r="CW9" s="41"/>
      <c r="CX9" s="41"/>
      <c r="CY9" s="41"/>
      <c r="CZ9" s="41"/>
      <c r="DA9" s="41"/>
      <c r="DB9" s="41"/>
      <c r="DC9" s="41"/>
      <c r="DD9" s="41"/>
      <c r="DE9" s="41"/>
      <c r="DF9" s="41"/>
      <c r="DH9" s="41"/>
      <c r="DI9" s="41"/>
      <c r="DJ9" s="41"/>
      <c r="DK9" s="41"/>
      <c r="DL9" s="41"/>
      <c r="DM9" s="41"/>
      <c r="DN9" s="41"/>
      <c r="DO9" s="41"/>
      <c r="DP9" s="41"/>
      <c r="DQ9" s="41"/>
      <c r="DS9" s="41"/>
      <c r="DT9" s="41"/>
      <c r="DU9" s="41"/>
      <c r="DV9" s="41"/>
      <c r="DW9" s="41"/>
      <c r="DX9" s="41"/>
      <c r="DY9" s="41"/>
      <c r="DZ9" s="41"/>
      <c r="EA9" s="41"/>
      <c r="EB9" s="41"/>
      <c r="ED9" s="41"/>
      <c r="EE9" s="41"/>
      <c r="EF9" s="41"/>
      <c r="EG9" s="41"/>
      <c r="EH9" s="41"/>
      <c r="EI9" s="41"/>
      <c r="EJ9" s="41"/>
      <c r="EK9" s="41"/>
      <c r="EL9" s="41"/>
      <c r="EM9" s="41"/>
    </row>
    <row r="10" spans="1:144" x14ac:dyDescent="0.15">
      <c r="A10" s="29" t="s">
        <v>63</v>
      </c>
      <c r="B10" s="35">
        <f>DATEVALUE($B$6-4&amp;"年1月1日")</f>
        <v>41275</v>
      </c>
      <c r="C10" s="35">
        <f>DATEVALUE($B$6-3&amp;"年1月1日")</f>
        <v>41640</v>
      </c>
      <c r="D10" s="35">
        <f>DATEVALUE($B$6-2&amp;"年1月1日")</f>
        <v>42005</v>
      </c>
      <c r="E10" s="35">
        <f>DATEVALUE($B$6-1&amp;"年1月1日")</f>
        <v>42370</v>
      </c>
      <c r="F10" s="35">
        <f>DATEVALUE($B$6&amp;"年1月1日")</f>
        <v>42736</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2018-12-03T08:28:12Z</dcterms:created>
  <dcterms:modified xsi:type="dcterms:W3CDTF">2019-02-07T06:36:08Z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2019-01-28T00:57:56Z</vt:filetime>
  </property>
</Properties>
</file>