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5下水（特環）\"/>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E10" i="5" l="1"/>
  <c r="C10" i="5"/>
  <c r="D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<sst xmlns="http://schemas.openxmlformats.org/spreadsheetml/2006/main" count="240" uniqueCount="125">
  <si>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</si>
  <si>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</si>
  <si>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</si>
  <si>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</si>
  <si>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</si>
  <si>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</si>
  <si>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</si>
  <si>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</si>
  <si>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</si>
  <si>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</si>
  <si>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</si>
  <si>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</si>
  <si>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</si>
  <si>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</si>
  <si>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</si>
  <si>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</si>
  <si>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</si>
  <si>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</si>
  <si>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</si>
  <si>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</si>
  <si>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</si>
  <si>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</si>
  <si>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</si>
  <si>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</si>
  <si>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</si>
  <si>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</si>
  <si>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</si>
  <si>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</si>
  <si>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</si>
  <si>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</si>
  <si>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</si>
  <si>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</si>
  <si>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</si>
  <si>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</si>
  <si>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</si>
  <si>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</si>
  <si>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</si>
  <si>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</si>
  <si>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</si>
  <si>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</si>
  <si>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</si>
  <si>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</si>
  <si>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</si>
  <si>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</si>
  <si>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</si>
  <si>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</si>
  <si>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</si>
  <si>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</si>
  <si>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</si>
  <si>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</si>
  <si>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</si>
  <si>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</si>
  <si>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</si>
  <si>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</si>
  <si>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</si>
  <si>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</si>
  <si>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</si>
  <si>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</si>
  <si>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</si>
  <si>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</si>
  <si>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</si>
  <si>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</si>
  <si>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</si>
  <si>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</si>
  <si>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</si>
  <si>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</si>
  <si>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</si>
  <si>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</si>
  <si>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</si>
  <si>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</si>
  <si>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</si>
  <si>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</si>
  <si>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</si>
  <si>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</si>
  <si>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</si>
  <si>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</si>
  <si>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</si>
  <si>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</si>
  <si>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</si>
  <si>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</si>
  <si>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</si>
  <si>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</si>
  <si>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</si>
  <si>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</si>
  <si>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</si>
  <si>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</si>
  <si>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</si>
  <si>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</si>
  <si>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</si>
  <si>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</si>
  <si>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</si>
  <si>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</si>
  <si>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</si>
  <si>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</si>
  <si>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</si>
  <si>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</si>
  <si>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</si>
  <si>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</si>
  <si>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</si>
  <si>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</si>
  <si>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</si>
  <si>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</si>
  <si>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</si>
  <si>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</si>
  <si>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</si>
  <si>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</si>
  <si>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</si>
  <si>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</si>
  <si>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</si>
  <si>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さくら市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</si>
  <si>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</si>
  <si>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</si>
  <si>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</si>
  <si>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</si>
  <si>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</si>
  <si>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</si>
  <si>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</si>
  <si>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</si>
  <si>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</si>
  <si>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</si>
  <si>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</si>
  <si>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・法定耐用年数（50年）を超えた管渠はないが、事業計画に基づき点検やカメラ調査などにより、適宜修繕や清掃を実施している。
・処理場の機械電気設備などは、長寿命化計画を策定し計画的な改築更新を実施している。</t>
    <rPh sb="1" eb="3">
      <t>ホウテイ</t>
    </rPh>
    <rPh sb="3" eb="5">
      <t>タイヨウ</t>
    </rPh>
    <rPh sb="5" eb="7">
      <t>ネンスウ</t>
    </rPh>
    <rPh sb="10" eb="11">
      <t>ネン</t>
    </rPh>
    <rPh sb="13" eb="14">
      <t>コ</t>
    </rPh>
    <rPh sb="16" eb="17">
      <t>カン</t>
    </rPh>
    <rPh sb="17" eb="18">
      <t>キョ</t>
    </rPh>
    <rPh sb="23" eb="25">
      <t>ジギョウ</t>
    </rPh>
    <rPh sb="25" eb="27">
      <t>ケイカク</t>
    </rPh>
    <rPh sb="28" eb="29">
      <t>モト</t>
    </rPh>
    <rPh sb="31" eb="33">
      <t>テンケン</t>
    </rPh>
    <rPh sb="37" eb="39">
      <t>チョウサ</t>
    </rPh>
    <rPh sb="45" eb="47">
      <t>テキギ</t>
    </rPh>
    <rPh sb="47" eb="49">
      <t>シュウゼン</t>
    </rPh>
    <rPh sb="50" eb="52">
      <t>セイソウ</t>
    </rPh>
    <rPh sb="53" eb="55">
      <t>ジッシ</t>
    </rPh>
    <rPh sb="62" eb="65">
      <t>ショリジョウ</t>
    </rPh>
    <rPh sb="66" eb="68">
      <t>キカイ</t>
    </rPh>
    <rPh sb="68" eb="70">
      <t>デンキ</t>
    </rPh>
    <rPh sb="70" eb="72">
      <t>セツビ</t>
    </rPh>
    <rPh sb="76" eb="77">
      <t>チョウ</t>
    </rPh>
    <rPh sb="77" eb="80">
      <t>ジュミョウカ</t>
    </rPh>
    <rPh sb="80" eb="82">
      <t>ケイカク</t>
    </rPh>
    <rPh sb="83" eb="85">
      <t>サクテイ</t>
    </rPh>
    <rPh sb="86" eb="88">
      <t>ケイカク</t>
    </rPh>
    <rPh sb="88" eb="89">
      <t>テキ</t>
    </rPh>
    <rPh sb="90" eb="92">
      <t>カイチク</t>
    </rPh>
    <rPh sb="92" eb="94">
      <t>コウシン</t>
    </rPh>
    <rPh sb="95" eb="97">
      <t>ジッシ</t>
    </rPh>
    <phoneticPr fontId="4"/>
  </si>
  <si>
    <t>・今後の処理量を考慮した施設の処理能力や耐用年数を踏まえ、効率的な維持管事業計画及び長寿命化計画に基づく施設の構築、更新の優先順位を決定し、年度間の建設改良費が平準化となるよ実施する必要がある。
・一般会計からの繰入金を抑制し、汚水処理に充てられる下水道使用料を確保できるよう、水洗化率の向上と料金の見直しを図る。
・公営企業会計へ移行することにより、経営や資産等の状況を的確に把握し、経営基盤の計画的な強化と財政マネジメントの向上を図り、料金改定の必要性を検討する。</t>
    <rPh sb="1" eb="3">
      <t>コンゴ</t>
    </rPh>
    <rPh sb="4" eb="6">
      <t>ショリ</t>
    </rPh>
    <rPh sb="6" eb="7">
      <t>リョウ</t>
    </rPh>
    <rPh sb="8" eb="10">
      <t>コウリョ</t>
    </rPh>
    <rPh sb="12" eb="14">
      <t>シセツ</t>
    </rPh>
    <rPh sb="15" eb="17">
      <t>ショリ</t>
    </rPh>
    <rPh sb="17" eb="19">
      <t>ノウリョク</t>
    </rPh>
    <rPh sb="20" eb="22">
      <t>タイヨウ</t>
    </rPh>
    <rPh sb="22" eb="24">
      <t>ネンスウ</t>
    </rPh>
    <rPh sb="25" eb="26">
      <t>フ</t>
    </rPh>
    <rPh sb="29" eb="32">
      <t>コウリツテキ</t>
    </rPh>
    <rPh sb="33" eb="35">
      <t>イジ</t>
    </rPh>
    <rPh sb="36" eb="38">
      <t>ジギョウ</t>
    </rPh>
    <rPh sb="38" eb="40">
      <t>ケイカク</t>
    </rPh>
    <rPh sb="40" eb="41">
      <t>オヨ</t>
    </rPh>
    <rPh sb="42" eb="43">
      <t>チョウ</t>
    </rPh>
    <rPh sb="43" eb="46">
      <t>ジュミョウカ</t>
    </rPh>
    <rPh sb="46" eb="48">
      <t>ケイカク</t>
    </rPh>
    <rPh sb="49" eb="50">
      <t>モト</t>
    </rPh>
    <rPh sb="52" eb="54">
      <t>シセツ</t>
    </rPh>
    <rPh sb="55" eb="57">
      <t>コウチク</t>
    </rPh>
    <rPh sb="58" eb="60">
      <t>コウシン</t>
    </rPh>
    <rPh sb="61" eb="63">
      <t>ユウセン</t>
    </rPh>
    <rPh sb="63" eb="65">
      <t>ジュンイ</t>
    </rPh>
    <rPh sb="66" eb="68">
      <t>ケッテイ</t>
    </rPh>
    <rPh sb="70" eb="72">
      <t>ネンド</t>
    </rPh>
    <rPh sb="72" eb="73">
      <t>カン</t>
    </rPh>
    <rPh sb="74" eb="76">
      <t>ケンセツ</t>
    </rPh>
    <rPh sb="76" eb="78">
      <t>カイリョウ</t>
    </rPh>
    <rPh sb="78" eb="79">
      <t>ヒ</t>
    </rPh>
    <rPh sb="80" eb="83">
      <t>ヘイジュンカ</t>
    </rPh>
    <rPh sb="87" eb="89">
      <t>ジッシ</t>
    </rPh>
    <rPh sb="91" eb="93">
      <t>ヒツヨウ</t>
    </rPh>
    <rPh sb="100" eb="102">
      <t>イッパン</t>
    </rPh>
    <rPh sb="102" eb="103">
      <t>カイ</t>
    </rPh>
    <rPh sb="103" eb="104">
      <t>ケイ</t>
    </rPh>
    <rPh sb="107" eb="109">
      <t>クリイレ</t>
    </rPh>
    <rPh sb="109" eb="110">
      <t>キン</t>
    </rPh>
    <rPh sb="111" eb="113">
      <t>ヨクセイ</t>
    </rPh>
    <rPh sb="115" eb="117">
      <t>オスイ</t>
    </rPh>
    <rPh sb="117" eb="119">
      <t>ショリ</t>
    </rPh>
    <rPh sb="120" eb="121">
      <t>ア</t>
    </rPh>
    <rPh sb="125" eb="128">
      <t>ゲスイドウ</t>
    </rPh>
    <rPh sb="128" eb="130">
      <t>シヨウ</t>
    </rPh>
    <rPh sb="130" eb="131">
      <t>リョウ</t>
    </rPh>
    <rPh sb="132" eb="134">
      <t>カクホ</t>
    </rPh>
    <rPh sb="140" eb="143">
      <t>スイセンカ</t>
    </rPh>
    <rPh sb="143" eb="144">
      <t>リツ</t>
    </rPh>
    <rPh sb="145" eb="147">
      <t>コウジョウ</t>
    </rPh>
    <rPh sb="148" eb="150">
      <t>リョウキン</t>
    </rPh>
    <rPh sb="151" eb="153">
      <t>ミナオ</t>
    </rPh>
    <rPh sb="155" eb="156">
      <t>ハカ</t>
    </rPh>
    <rPh sb="161" eb="163">
      <t>コウエイ</t>
    </rPh>
    <rPh sb="163" eb="165">
      <t>キギョウ</t>
    </rPh>
    <rPh sb="165" eb="167">
      <t>カイケイ</t>
    </rPh>
    <rPh sb="168" eb="170">
      <t>イコウ</t>
    </rPh>
    <rPh sb="178" eb="180">
      <t>ケイエイ</t>
    </rPh>
    <rPh sb="181" eb="183">
      <t>シサン</t>
    </rPh>
    <rPh sb="183" eb="184">
      <t>ナド</t>
    </rPh>
    <rPh sb="185" eb="187">
      <t>ジョウキョウ</t>
    </rPh>
    <rPh sb="188" eb="190">
      <t>テキカク</t>
    </rPh>
    <rPh sb="191" eb="193">
      <t>ハアク</t>
    </rPh>
    <rPh sb="195" eb="197">
      <t>ケイエイ</t>
    </rPh>
    <rPh sb="197" eb="199">
      <t>キバン</t>
    </rPh>
    <rPh sb="200" eb="203">
      <t>ケイカクテキ</t>
    </rPh>
    <rPh sb="204" eb="206">
      <t>キョウカ</t>
    </rPh>
    <rPh sb="207" eb="209">
      <t>ザイセイ</t>
    </rPh>
    <rPh sb="216" eb="218">
      <t>コウジョウ</t>
    </rPh>
    <rPh sb="219" eb="220">
      <t>ハカ</t>
    </rPh>
    <rPh sb="222" eb="224">
      <t>リョウキン</t>
    </rPh>
    <rPh sb="224" eb="226">
      <t>カイテイ</t>
    </rPh>
    <rPh sb="227" eb="230">
      <t>ヒツヨウセイ</t>
    </rPh>
    <rPh sb="231" eb="233">
      <t>ケントウ</t>
    </rPh>
    <phoneticPr fontId="4"/>
  </si>
  <si>
    <t>・収益的収支比率が100％を下回っており、使用料以外の収入（一般会計からの繰入金など）に依存している。経費回収率、水洗化率とも高い数値で推移しているが、汚水処理原価が類似団体の平均値より低い。使用料の見直しを図るなどの健全経営への取り組みが必要な状況である。
・施設利用率は、20％台に止まっているが、公共下水道と同一の終末処理場を利用しているため、特定環境保全下水道のみの数値で見ると、低い数値となっている。両下水道を合わせると、今のところ適正な利用率ではあるが、今後の供用開始区域の拡大に伴い上昇していくと思われる。</t>
    <rPh sb="1" eb="4">
      <t>シュウエキテキ</t>
    </rPh>
    <rPh sb="4" eb="6">
      <t>シュウシ</t>
    </rPh>
    <rPh sb="6" eb="8">
      <t>ヒリツ</t>
    </rPh>
    <rPh sb="14" eb="16">
      <t>シタマワ</t>
    </rPh>
    <rPh sb="21" eb="23">
      <t>シヨウ</t>
    </rPh>
    <rPh sb="23" eb="24">
      <t>リョウ</t>
    </rPh>
    <rPh sb="24" eb="26">
      <t>イガイ</t>
    </rPh>
    <rPh sb="27" eb="29">
      <t>シュウニュウ</t>
    </rPh>
    <rPh sb="30" eb="32">
      <t>イッパン</t>
    </rPh>
    <rPh sb="32" eb="33">
      <t>カイ</t>
    </rPh>
    <rPh sb="33" eb="34">
      <t>ケイ</t>
    </rPh>
    <rPh sb="37" eb="39">
      <t>クリイレ</t>
    </rPh>
    <rPh sb="39" eb="40">
      <t>キン</t>
    </rPh>
    <rPh sb="44" eb="46">
      <t>イゾン</t>
    </rPh>
    <rPh sb="51" eb="53">
      <t>ケイヒ</t>
    </rPh>
    <rPh sb="53" eb="55">
      <t>カイシュウ</t>
    </rPh>
    <rPh sb="55" eb="56">
      <t>リツ</t>
    </rPh>
    <rPh sb="57" eb="60">
      <t>スイセンカ</t>
    </rPh>
    <rPh sb="60" eb="61">
      <t>リツ</t>
    </rPh>
    <rPh sb="63" eb="64">
      <t>タカ</t>
    </rPh>
    <rPh sb="65" eb="67">
      <t>スウチ</t>
    </rPh>
    <rPh sb="68" eb="70">
      <t>スイイ</t>
    </rPh>
    <rPh sb="76" eb="78">
      <t>オスイ</t>
    </rPh>
    <rPh sb="78" eb="80">
      <t>ショリ</t>
    </rPh>
    <rPh sb="80" eb="82">
      <t>ゲンカ</t>
    </rPh>
    <rPh sb="83" eb="85">
      <t>ルイジ</t>
    </rPh>
    <rPh sb="85" eb="87">
      <t>ダンタイ</t>
    </rPh>
    <rPh sb="88" eb="91">
      <t>ヘイキンチ</t>
    </rPh>
    <rPh sb="93" eb="94">
      <t>ヒク</t>
    </rPh>
    <rPh sb="96" eb="98">
      <t>シヨウ</t>
    </rPh>
    <rPh sb="98" eb="99">
      <t>リョウ</t>
    </rPh>
    <rPh sb="100" eb="102">
      <t>ミナオ</t>
    </rPh>
    <rPh sb="104" eb="105">
      <t>ハカ</t>
    </rPh>
    <rPh sb="109" eb="111">
      <t>ケンゼン</t>
    </rPh>
    <rPh sb="111" eb="113">
      <t>ケイエイ</t>
    </rPh>
    <rPh sb="115" eb="116">
      <t>ト</t>
    </rPh>
    <rPh sb="117" eb="118">
      <t>ク</t>
    </rPh>
    <rPh sb="120" eb="122">
      <t>ヒツヨウ</t>
    </rPh>
    <rPh sb="123" eb="125">
      <t>ジョウキョウ</t>
    </rPh>
    <rPh sb="132" eb="134">
      <t>シセツ</t>
    </rPh>
    <rPh sb="134" eb="137">
      <t>リヨウリツ</t>
    </rPh>
    <rPh sb="142" eb="143">
      <t>ダイ</t>
    </rPh>
    <rPh sb="144" eb="145">
      <t>トド</t>
    </rPh>
    <rPh sb="152" eb="154">
      <t>コウキョウ</t>
    </rPh>
    <rPh sb="154" eb="157">
      <t>ゲスイドウ</t>
    </rPh>
    <rPh sb="158" eb="160">
      <t>ドウイツ</t>
    </rPh>
    <rPh sb="161" eb="163">
      <t>シュウマツ</t>
    </rPh>
    <rPh sb="163" eb="166">
      <t>ショリジョウ</t>
    </rPh>
    <rPh sb="167" eb="169">
      <t>リヨウ</t>
    </rPh>
    <rPh sb="176" eb="178">
      <t>トクテイ</t>
    </rPh>
    <rPh sb="178" eb="180">
      <t>カンキョウ</t>
    </rPh>
    <rPh sb="180" eb="182">
      <t>ホゼン</t>
    </rPh>
    <rPh sb="182" eb="185">
      <t>ゲスイドウ</t>
    </rPh>
    <rPh sb="188" eb="190">
      <t>スウチ</t>
    </rPh>
    <rPh sb="191" eb="192">
      <t>ミ</t>
    </rPh>
    <rPh sb="195" eb="196">
      <t>ヒク</t>
    </rPh>
    <rPh sb="197" eb="199">
      <t>スウチ</t>
    </rPh>
    <rPh sb="206" eb="207">
      <t>リョウ</t>
    </rPh>
    <rPh sb="207" eb="210">
      <t>ゲスイドウ</t>
    </rPh>
    <rPh sb="211" eb="212">
      <t>ア</t>
    </rPh>
    <rPh sb="217" eb="218">
      <t>イマ</t>
    </rPh>
    <rPh sb="222" eb="224">
      <t>テキセイ</t>
    </rPh>
    <rPh sb="225" eb="228">
      <t>リヨウリツ</t>
    </rPh>
    <rPh sb="234" eb="236">
      <t>コンゴ</t>
    </rPh>
    <rPh sb="237" eb="239">
      <t>キョウヨウ</t>
    </rPh>
    <rPh sb="239" eb="241">
      <t>カイシ</t>
    </rPh>
    <rPh sb="241" eb="243">
      <t>クイキ</t>
    </rPh>
    <rPh sb="244" eb="246">
      <t>カクダイ</t>
    </rPh>
    <rPh sb="247" eb="248">
      <t>トモナ</t>
    </rPh>
    <rPh sb="249" eb="251">
      <t>ジョウショウ</t>
    </rPh>
    <rPh sb="256" eb="257">
      <t>オモ</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</si>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</sst>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6830392"/>
        <c:axId val="25777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56830392"/>
        <c:axId val="257777560"/>
      </c:lineChart>
      <c:dateAx>
        <c:axId val="256830392"/>
        <c:scaling>
          <c:orientation val="minMax"/>
        </c:scaling>
        <c:delete val="1"/>
        <c:axPos val="b"/>
        <c:numFmt formatCode="ge" sourceLinked="1"/>
        <c:majorTickMark val="none"/>
        <c:minorTickMark val="none"/>
        <c:tickLblPos val="none"/>
        <c:crossAx val="257777560"/>
        <c:crosses val="autoZero"/>
        <c:auto val="1"/>
        <c:lblOffset val="100"/>
        <c:baseTimeUnit val="years"/>
      </c:dateAx>
      <c:valAx>
        <c:axId val="25777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3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16.649999999999999</c:v>
                </c:pt>
                <c:pt idx="1">
                  <c:v>17.989999999999998</c:v>
                </c:pt>
                <c:pt idx="2">
                  <c:v>18.63</c:v>
                </c:pt>
                <c:pt idx="3">
                  <c:v>19.579999999999998</c:v>
                </c:pt>
                <c:pt idx="4">
                  <c:v>20.74</c:v>
                </c:pt>
              </c:numCache>
            </c:numRef>
          </c:val>
        </c:ser>
        <c:dLbls>
          <c:showLegendKey val="0"/>
          <c:showVal val="0"/>
          <c:showCatName val="0"/>
          <c:showSerName val="0"/>
          <c:showPercent val="0"/>
          <c:showBubbleSize val="0"/>
        </c:dLbls>
        <c:gapWidth val="150"/>
        <c:axId val="258715824"/>
        <c:axId val="25871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258715824"/>
        <c:axId val="258716216"/>
      </c:lineChart>
      <c:dateAx>
        <c:axId val="258715824"/>
        <c:scaling>
          <c:orientation val="minMax"/>
        </c:scaling>
        <c:delete val="1"/>
        <c:axPos val="b"/>
        <c:numFmt formatCode="ge" sourceLinked="1"/>
        <c:majorTickMark val="none"/>
        <c:minorTickMark val="none"/>
        <c:tickLblPos val="none"/>
        <c:crossAx val="258716216"/>
        <c:crosses val="autoZero"/>
        <c:auto val="1"/>
        <c:lblOffset val="100"/>
        <c:baseTimeUnit val="years"/>
      </c:dateAx>
      <c:valAx>
        <c:axId val="25871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1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76.62</c:v>
                </c:pt>
                <c:pt idx="1">
                  <c:v>80.55</c:v>
                </c:pt>
                <c:pt idx="2">
                  <c:v>80.98</c:v>
                </c:pt>
                <c:pt idx="3">
                  <c:v>84.67</c:v>
                </c:pt>
                <c:pt idx="4">
                  <c:v>85.34</c:v>
                </c:pt>
              </c:numCache>
            </c:numRef>
          </c:val>
        </c:ser>
        <c:dLbls>
          <c:showLegendKey val="0"/>
          <c:showVal val="0"/>
          <c:showCatName val="0"/>
          <c:showSerName val="0"/>
          <c:showPercent val="0"/>
          <c:showBubbleSize val="0"/>
        </c:dLbls>
        <c:gapWidth val="150"/>
        <c:axId val="258717392"/>
        <c:axId val="25871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258717392"/>
        <c:axId val="258717784"/>
      </c:lineChart>
      <c:dateAx>
        <c:axId val="258717392"/>
        <c:scaling>
          <c:orientation val="minMax"/>
        </c:scaling>
        <c:delete val="1"/>
        <c:axPos val="b"/>
        <c:numFmt formatCode="ge" sourceLinked="1"/>
        <c:majorTickMark val="none"/>
        <c:minorTickMark val="none"/>
        <c:tickLblPos val="none"/>
        <c:crossAx val="258717784"/>
        <c:crosses val="autoZero"/>
        <c:auto val="1"/>
        <c:lblOffset val="100"/>
        <c:baseTimeUnit val="years"/>
      </c:dateAx>
      <c:valAx>
        <c:axId val="25871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1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92.34</c:v>
                </c:pt>
                <c:pt idx="1">
                  <c:v>89.99</c:v>
                </c:pt>
                <c:pt idx="2">
                  <c:v>92.07</c:v>
                </c:pt>
                <c:pt idx="3">
                  <c:v>92.63</c:v>
                </c:pt>
                <c:pt idx="4">
                  <c:v>92.77</c:v>
                </c:pt>
              </c:numCache>
            </c:numRef>
          </c:val>
        </c:ser>
        <c:dLbls>
          <c:showLegendKey val="0"/>
          <c:showVal val="0"/>
          <c:showCatName val="0"/>
          <c:showSerName val="0"/>
          <c:showPercent val="0"/>
          <c:showBubbleSize val="0"/>
        </c:dLbls>
        <c:gapWidth val="150"/>
        <c:axId val="257955872"/>
        <c:axId val="2579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955872"/>
        <c:axId val="257956256"/>
      </c:lineChart>
      <c:dateAx>
        <c:axId val="257955872"/>
        <c:scaling>
          <c:orientation val="minMax"/>
        </c:scaling>
        <c:delete val="1"/>
        <c:axPos val="b"/>
        <c:numFmt formatCode="ge" sourceLinked="1"/>
        <c:majorTickMark val="none"/>
        <c:minorTickMark val="none"/>
        <c:tickLblPos val="none"/>
        <c:crossAx val="257956256"/>
        <c:crosses val="autoZero"/>
        <c:auto val="1"/>
        <c:lblOffset val="100"/>
        <c:baseTimeUnit val="years"/>
      </c:dateAx>
      <c:valAx>
        <c:axId val="2579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9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993056"/>
        <c:axId val="25798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993056"/>
        <c:axId val="257980088"/>
      </c:lineChart>
      <c:dateAx>
        <c:axId val="257993056"/>
        <c:scaling>
          <c:orientation val="minMax"/>
        </c:scaling>
        <c:delete val="1"/>
        <c:axPos val="b"/>
        <c:numFmt formatCode="ge" sourceLinked="1"/>
        <c:majorTickMark val="none"/>
        <c:minorTickMark val="none"/>
        <c:tickLblPos val="none"/>
        <c:crossAx val="257980088"/>
        <c:crosses val="autoZero"/>
        <c:auto val="1"/>
        <c:lblOffset val="100"/>
        <c:baseTimeUnit val="years"/>
      </c:dateAx>
      <c:valAx>
        <c:axId val="25798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9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347448"/>
        <c:axId val="25834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347448"/>
        <c:axId val="258347832"/>
      </c:lineChart>
      <c:dateAx>
        <c:axId val="258347448"/>
        <c:scaling>
          <c:orientation val="minMax"/>
        </c:scaling>
        <c:delete val="1"/>
        <c:axPos val="b"/>
        <c:numFmt formatCode="ge" sourceLinked="1"/>
        <c:majorTickMark val="none"/>
        <c:minorTickMark val="none"/>
        <c:tickLblPos val="none"/>
        <c:crossAx val="258347832"/>
        <c:crosses val="autoZero"/>
        <c:auto val="1"/>
        <c:lblOffset val="100"/>
        <c:baseTimeUnit val="years"/>
      </c:dateAx>
      <c:valAx>
        <c:axId val="25834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4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362488"/>
        <c:axId val="2583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362488"/>
        <c:axId val="258362880"/>
      </c:lineChart>
      <c:dateAx>
        <c:axId val="258362488"/>
        <c:scaling>
          <c:orientation val="minMax"/>
        </c:scaling>
        <c:delete val="1"/>
        <c:axPos val="b"/>
        <c:numFmt formatCode="ge" sourceLinked="1"/>
        <c:majorTickMark val="none"/>
        <c:minorTickMark val="none"/>
        <c:tickLblPos val="none"/>
        <c:crossAx val="258362880"/>
        <c:crosses val="autoZero"/>
        <c:auto val="1"/>
        <c:lblOffset val="100"/>
        <c:baseTimeUnit val="years"/>
      </c:dateAx>
      <c:valAx>
        <c:axId val="2583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6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457760"/>
        <c:axId val="25845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457760"/>
        <c:axId val="258458152"/>
      </c:lineChart>
      <c:dateAx>
        <c:axId val="258457760"/>
        <c:scaling>
          <c:orientation val="minMax"/>
        </c:scaling>
        <c:delete val="1"/>
        <c:axPos val="b"/>
        <c:numFmt formatCode="ge" sourceLinked="1"/>
        <c:majorTickMark val="none"/>
        <c:minorTickMark val="none"/>
        <c:tickLblPos val="none"/>
        <c:crossAx val="258458152"/>
        <c:crosses val="autoZero"/>
        <c:auto val="1"/>
        <c:lblOffset val="100"/>
        <c:baseTimeUnit val="years"/>
      </c:dateAx>
      <c:valAx>
        <c:axId val="25845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1131.25</c:v>
                </c:pt>
                <c:pt idx="1">
                  <c:v>763.94</c:v>
                </c:pt>
                <c:pt idx="2">
                  <c:v>568.38</c:v>
                </c:pt>
                <c:pt idx="3">
                  <c:v>490.37</c:v>
                </c:pt>
                <c:pt idx="4" formatCode="#,##0.00;&quot;△&quot;#,##0.00">
                  <c:v>0</c:v>
                </c:pt>
              </c:numCache>
            </c:numRef>
          </c:val>
        </c:ser>
        <c:dLbls>
          <c:showLegendKey val="0"/>
          <c:showVal val="0"/>
          <c:showCatName val="0"/>
          <c:showSerName val="0"/>
          <c:showPercent val="0"/>
          <c:showBubbleSize val="0"/>
        </c:dLbls>
        <c:gapWidth val="150"/>
        <c:axId val="258362096"/>
        <c:axId val="25836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58362096"/>
        <c:axId val="258361704"/>
      </c:lineChart>
      <c:dateAx>
        <c:axId val="258362096"/>
        <c:scaling>
          <c:orientation val="minMax"/>
        </c:scaling>
        <c:delete val="1"/>
        <c:axPos val="b"/>
        <c:numFmt formatCode="ge" sourceLinked="1"/>
        <c:majorTickMark val="none"/>
        <c:minorTickMark val="none"/>
        <c:tickLblPos val="none"/>
        <c:crossAx val="258361704"/>
        <c:crosses val="autoZero"/>
        <c:auto val="1"/>
        <c:lblOffset val="100"/>
        <c:baseTimeUnit val="years"/>
      </c:dateAx>
      <c:valAx>
        <c:axId val="25836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6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93.24</c:v>
                </c:pt>
                <c:pt idx="1">
                  <c:v>88.26</c:v>
                </c:pt>
                <c:pt idx="2">
                  <c:v>90.54</c:v>
                </c:pt>
                <c:pt idx="3">
                  <c:v>91.38</c:v>
                </c:pt>
                <c:pt idx="4">
                  <c:v>91.84</c:v>
                </c:pt>
              </c:numCache>
            </c:numRef>
          </c:val>
        </c:ser>
        <c:dLbls>
          <c:showLegendKey val="0"/>
          <c:showVal val="0"/>
          <c:showCatName val="0"/>
          <c:showSerName val="0"/>
          <c:showPercent val="0"/>
          <c:showBubbleSize val="0"/>
        </c:dLbls>
        <c:gapWidth val="150"/>
        <c:axId val="258364056"/>
        <c:axId val="2584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258364056"/>
        <c:axId val="258459328"/>
      </c:lineChart>
      <c:dateAx>
        <c:axId val="258364056"/>
        <c:scaling>
          <c:orientation val="minMax"/>
        </c:scaling>
        <c:delete val="1"/>
        <c:axPos val="b"/>
        <c:numFmt formatCode="ge" sourceLinked="1"/>
        <c:majorTickMark val="none"/>
        <c:minorTickMark val="none"/>
        <c:tickLblPos val="none"/>
        <c:crossAx val="258459328"/>
        <c:crosses val="autoZero"/>
        <c:auto val="1"/>
        <c:lblOffset val="100"/>
        <c:baseTimeUnit val="years"/>
      </c:dateAx>
      <c:valAx>
        <c:axId val="2584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6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58460504"/>
        <c:axId val="2584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258460504"/>
        <c:axId val="258460896"/>
      </c:lineChart>
      <c:dateAx>
        <c:axId val="258460504"/>
        <c:scaling>
          <c:orientation val="minMax"/>
        </c:scaling>
        <c:delete val="1"/>
        <c:axPos val="b"/>
        <c:numFmt formatCode="ge" sourceLinked="1"/>
        <c:majorTickMark val="none"/>
        <c:minorTickMark val="none"/>
        <c:tickLblPos val="none"/>
        <c:crossAx val="258460896"/>
        <c:crosses val="autoZero"/>
        <c:auto val="1"/>
        <c:lblOffset val="100"/>
        <c:baseTimeUnit val="years"/>
      </c:dateAx>
      <c:valAx>
        <c:axId val="2584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6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さくら市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44359</v>
      </c>
      <c r="AM8" s="67"/>
      <c r="AN8" s="67"/>
      <c r="AO8" s="67"/>
      <c r="AP8" s="67"/>
      <c r="AQ8" s="67"/>
      <c r="AR8" s="67"/>
      <c r="AS8" s="67"/>
      <c r="AT8" s="66">
        <f>データ!T6</f>
        <v>125.63</v>
      </c>
      <c r="AU8" s="66"/>
      <c r="AV8" s="66"/>
      <c r="AW8" s="66"/>
      <c r="AX8" s="66"/>
      <c r="AY8" s="66"/>
      <c r="AZ8" s="66"/>
      <c r="BA8" s="66"/>
      <c r="BB8" s="66">
        <f>データ!U6</f>
        <v>353.09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13.56</v>
      </c>
      <c r="Q10" s="66"/>
      <c r="R10" s="66"/>
      <c r="S10" s="66"/>
      <c r="T10" s="66"/>
      <c r="U10" s="66"/>
      <c r="V10" s="66"/>
      <c r="W10" s="66">
        <f>データ!Q6</f>
        <v>96.9</v>
      </c>
      <c r="X10" s="66"/>
      <c r="Y10" s="66"/>
      <c r="Z10" s="66"/>
      <c r="AA10" s="66"/>
      <c r="AB10" s="66"/>
      <c r="AC10" s="66"/>
      <c r="AD10" s="67">
        <f>データ!R6</f>
        <v>2480</v>
      </c>
      <c r="AE10" s="67"/>
      <c r="AF10" s="67"/>
      <c r="AG10" s="67"/>
      <c r="AH10" s="67"/>
      <c r="AI10" s="67"/>
      <c r="AJ10" s="67"/>
      <c r="AK10" s="2"/>
      <c r="AL10" s="67">
        <f>データ!V6</f>
        <v>6010</v>
      </c>
      <c r="AM10" s="67"/>
      <c r="AN10" s="67"/>
      <c r="AO10" s="67"/>
      <c r="AP10" s="67"/>
      <c r="AQ10" s="67"/>
      <c r="AR10" s="67"/>
      <c r="AS10" s="67"/>
      <c r="AT10" s="66">
        <f>データ!W6</f>
        <v>1.42</v>
      </c>
      <c r="AU10" s="66"/>
      <c r="AV10" s="66"/>
      <c r="AW10" s="66"/>
      <c r="AX10" s="66"/>
      <c r="AY10" s="66"/>
      <c r="AZ10" s="66"/>
      <c r="BA10" s="66"/>
      <c r="BB10" s="66">
        <f>データ!X6</f>
        <v>4232.3900000000003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92142</v>
      </c>
      <c r="D6" s="33">
        <f t="shared" si="3"/>
        <v>47</v>
      </c>
      <c r="E6" s="33">
        <f t="shared" si="3"/>
        <v>17</v>
      </c>
      <c r="F6" s="33">
        <f t="shared" si="3"/>
        <v>4</v>
      </c>
      <c r="G6" s="33">
        <f t="shared" si="3"/>
        <v>0</v>
      </c>
      <c r="H6" s="33" t="str">
        <f t="shared" si="3"/>
        <v>栃木県　さくら市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13.56</v>
      </c>
      <c r="Q6" s="34">
        <f t="shared" si="3"/>
        <v>96.9</v>
      </c>
      <c r="R6" s="34">
        <f t="shared" si="3"/>
        <v>2480</v>
      </c>
      <c r="S6" s="34">
        <f t="shared" si="3"/>
        <v>44359</v>
      </c>
      <c r="T6" s="34">
        <f t="shared" si="3"/>
        <v>125.63</v>
      </c>
      <c r="U6" s="34">
        <f t="shared" si="3"/>
        <v>353.09</v>
      </c>
      <c r="V6" s="34">
        <f t="shared" si="3"/>
        <v>6010</v>
      </c>
      <c r="W6" s="34">
        <f t="shared" si="3"/>
        <v>1.42</v>
      </c>
      <c r="X6" s="34">
        <f t="shared" si="3"/>
        <v>4232.3900000000003</v>
      </c>
      <c r="Y6" s="35">
        <f>IF(Y7="",NA(),Y7)</f>
        <v>92.34</v>
      </c>
      <c r="Z6" s="35">
        <f t="shared" ref="Z6:AH6" si="4">IF(Z7="",NA(),Z7)</f>
        <v>89.99</v>
      </c>
      <c r="AA6" s="35">
        <f t="shared" si="4"/>
        <v>92.07</v>
      </c>
      <c r="AB6" s="35">
        <f t="shared" si="4"/>
        <v>92.63</v>
      </c>
      <c r="AC6" s="35">
        <f t="shared" si="4"/>
        <v>92.77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1131.25</v>
      </c>
      <c r="BG6" s="35">
        <f t="shared" ref="BG6:BO6" si="7">IF(BG7="",NA(),BG7)</f>
        <v>763.94</v>
      </c>
      <c r="BH6" s="35">
        <f t="shared" si="7"/>
        <v>568.38</v>
      </c>
      <c r="BI6" s="35">
        <f t="shared" si="7"/>
        <v>490.37</v>
      </c>
      <c r="BJ6" s="34">
        <f t="shared" si="7"/>
        <v>0</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93.24</v>
      </c>
      <c r="BR6" s="35">
        <f t="shared" ref="BR6:BZ6" si="8">IF(BR7="",NA(),BR7)</f>
        <v>88.26</v>
      </c>
      <c r="BS6" s="35">
        <f t="shared" si="8"/>
        <v>90.54</v>
      </c>
      <c r="BT6" s="35">
        <f t="shared" si="8"/>
        <v>91.38</v>
      </c>
      <c r="BU6" s="35">
        <f t="shared" si="8"/>
        <v>91.84</v>
      </c>
      <c r="BV6" s="35">
        <f t="shared" si="8"/>
        <v>51.73</v>
      </c>
      <c r="BW6" s="35">
        <f t="shared" si="8"/>
        <v>53.01</v>
      </c>
      <c r="BX6" s="35">
        <f t="shared" si="8"/>
        <v>66.56</v>
      </c>
      <c r="BY6" s="35">
        <f t="shared" si="8"/>
        <v>66.22</v>
      </c>
      <c r="BZ6" s="35">
        <f t="shared" si="8"/>
        <v>69.87</v>
      </c>
      <c r="CA6" s="34" t="str">
        <f>IF(CA7="","",IF(CA7="-","【-】","【"&amp;SUBSTITUTE(TEXT(CA7,"#,##0.00"),"-","△")&amp;"】"))</f>
        <v>【69.80】</v>
      </c>
      <c r="CB6" s="35">
        <f>IF(CB7="",NA(),CB7)</f>
        <v>150</v>
      </c>
      <c r="CC6" s="35">
        <f t="shared" ref="CC6:CK6" si="9">IF(CC7="",NA(),CC7)</f>
        <v>150</v>
      </c>
      <c r="CD6" s="35">
        <f t="shared" si="9"/>
        <v>150</v>
      </c>
      <c r="CE6" s="35">
        <f t="shared" si="9"/>
        <v>150</v>
      </c>
      <c r="CF6" s="35">
        <f t="shared" si="9"/>
        <v>150</v>
      </c>
      <c r="CG6" s="35">
        <f t="shared" si="9"/>
        <v>310.47000000000003</v>
      </c>
      <c r="CH6" s="35">
        <f t="shared" si="9"/>
        <v>299.39</v>
      </c>
      <c r="CI6" s="35">
        <f t="shared" si="9"/>
        <v>244.29</v>
      </c>
      <c r="CJ6" s="35">
        <f t="shared" si="9"/>
        <v>246.72</v>
      </c>
      <c r="CK6" s="35">
        <f t="shared" si="9"/>
        <v>234.96</v>
      </c>
      <c r="CL6" s="34" t="str">
        <f>IF(CL7="","",IF(CL7="-","【-】","【"&amp;SUBSTITUTE(TEXT(CL7,"#,##0.00"),"-","△")&amp;"】"))</f>
        <v>【232.54】</v>
      </c>
      <c r="CM6" s="35">
        <f>IF(CM7="",NA(),CM7)</f>
        <v>16.649999999999999</v>
      </c>
      <c r="CN6" s="35">
        <f t="shared" ref="CN6:CV6" si="10">IF(CN7="",NA(),CN7)</f>
        <v>17.989999999999998</v>
      </c>
      <c r="CO6" s="35">
        <f t="shared" si="10"/>
        <v>18.63</v>
      </c>
      <c r="CP6" s="35">
        <f t="shared" si="10"/>
        <v>19.579999999999998</v>
      </c>
      <c r="CQ6" s="35">
        <f t="shared" si="10"/>
        <v>20.74</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76.62</v>
      </c>
      <c r="CY6" s="35">
        <f t="shared" ref="CY6:DG6" si="11">IF(CY7="",NA(),CY7)</f>
        <v>80.55</v>
      </c>
      <c r="CZ6" s="35">
        <f t="shared" si="11"/>
        <v>80.98</v>
      </c>
      <c r="DA6" s="35">
        <f t="shared" si="11"/>
        <v>84.67</v>
      </c>
      <c r="DB6" s="35">
        <f t="shared" si="11"/>
        <v>85.34</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92142</v>
      </c>
      <c r="D7" s="37">
        <v>47</v>
      </c>
      <c r="E7" s="37">
        <v>17</v>
      </c>
      <c r="F7" s="37">
        <v>4</v>
      </c>
      <c r="G7" s="37">
        <v>0</v>
      </c>
      <c r="H7" s="37" t="s">
        <v>109</v>
      </c>
      <c r="I7" s="37" t="s">
        <v>110</v>
      </c>
      <c r="J7" s="37" t="s">
        <v>111</v>
      </c>
      <c r="K7" s="37" t="s">
        <v>112</v>
      </c>
      <c r="L7" s="37" t="s">
        <v>113</v>
      </c>
      <c r="M7" s="37"/>
      <c r="N7" s="38" t="s">
        <v>114</v>
      </c>
      <c r="O7" s="38" t="s">
        <v>115</v>
      </c>
      <c r="P7" s="38">
        <v>13.56</v>
      </c>
      <c r="Q7" s="38">
        <v>96.9</v>
      </c>
      <c r="R7" s="38">
        <v>2480</v>
      </c>
      <c r="S7" s="38">
        <v>44359</v>
      </c>
      <c r="T7" s="38">
        <v>125.63</v>
      </c>
      <c r="U7" s="38">
        <v>353.09</v>
      </c>
      <c r="V7" s="38">
        <v>6010</v>
      </c>
      <c r="W7" s="38">
        <v>1.42</v>
      </c>
      <c r="X7" s="38">
        <v>4232.3900000000003</v>
      </c>
      <c r="Y7" s="38">
        <v>92.34</v>
      </c>
      <c r="Z7" s="38">
        <v>89.99</v>
      </c>
      <c r="AA7" s="38">
        <v>92.07</v>
      </c>
      <c r="AB7" s="38">
        <v>92.63</v>
      </c>
      <c r="AC7" s="38">
        <v>92.77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1131.25</v>
      </c>
      <c r="BG7" s="38">
        <v>763.94</v>
      </c>
      <c r="BH7" s="38">
        <v>568.38</v>
      </c>
      <c r="BI7" s="38">
        <v>490.37</v>
      </c>
      <c r="BJ7" s="38">
        <v>0</v>
      </c>
      <c r="BK7" s="38">
        <v>1716.82</v>
      </c>
      <c r="BL7" s="38">
        <v>1554.05</v>
      </c>
      <c r="BM7" s="38">
        <v>1436</v>
      </c>
      <c r="BN7" s="38">
        <v>1434.89</v>
      </c>
      <c r="BO7" s="38">
        <v>1298.9100000000001</v>
      </c>
      <c r="BP7" s="38">
        <v>1348.09</v>
      </c>
      <c r="BQ7" s="38">
        <v>93.24</v>
      </c>
      <c r="BR7" s="38">
        <v>88.26</v>
      </c>
      <c r="BS7" s="38">
        <v>90.54</v>
      </c>
      <c r="BT7" s="38">
        <v>91.38</v>
      </c>
      <c r="BU7" s="38">
        <v>91.84</v>
      </c>
      <c r="BV7" s="38">
        <v>51.73</v>
      </c>
      <c r="BW7" s="38">
        <v>53.01</v>
      </c>
      <c r="BX7" s="38">
        <v>66.56</v>
      </c>
      <c r="BY7" s="38">
        <v>66.22</v>
      </c>
      <c r="BZ7" s="38">
        <v>69.87</v>
      </c>
      <c r="CA7" s="38">
        <v>69.8</v>
      </c>
      <c r="CB7" s="38">
        <v>150</v>
      </c>
      <c r="CC7" s="38">
        <v>150</v>
      </c>
      <c r="CD7" s="38">
        <v>150</v>
      </c>
      <c r="CE7" s="38">
        <v>150</v>
      </c>
      <c r="CF7" s="38">
        <v>150</v>
      </c>
      <c r="CG7" s="38">
        <v>310.47000000000003</v>
      </c>
      <c r="CH7" s="38">
        <v>299.39</v>
      </c>
      <c r="CI7" s="38">
        <v>244.29</v>
      </c>
      <c r="CJ7" s="38">
        <v>246.72</v>
      </c>
      <c r="CK7" s="38">
        <v>234.96</v>
      </c>
      <c r="CL7" s="38">
        <v>232.54</v>
      </c>
      <c r="CM7" s="38">
        <v>16.649999999999999</v>
      </c>
      <c r="CN7" s="38">
        <v>17.989999999999998</v>
      </c>
      <c r="CO7" s="38">
        <v>18.63</v>
      </c>
      <c r="CP7" s="38">
        <v>19.579999999999998</v>
      </c>
      <c r="CQ7" s="38">
        <v>20.74</v>
      </c>
      <c r="CR7" s="38">
        <v>36.67</v>
      </c>
      <c r="CS7" s="38">
        <v>36.200000000000003</v>
      </c>
      <c r="CT7" s="38">
        <v>43.58</v>
      </c>
      <c r="CU7" s="38">
        <v>41.35</v>
      </c>
      <c r="CV7" s="38">
        <v>42.9</v>
      </c>
      <c r="CW7" s="38">
        <v>42.17</v>
      </c>
      <c r="CX7" s="38">
        <v>76.62</v>
      </c>
      <c r="CY7" s="38">
        <v>80.55</v>
      </c>
      <c r="CZ7" s="38">
        <v>80.98</v>
      </c>
      <c r="DA7" s="38">
        <v>84.67</v>
      </c>
      <c r="DB7" s="38">
        <v>85.34</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2018-02-06T02:41:36Z</cp:lastPrinted>
  <dcterms:created xsi:type="dcterms:W3CDTF">2017-12-25T02:17:47Z</dcterms:created>
  <dcterms:modified xsi:type="dcterms:W3CDTF">2018-02-19T02:45:03Z</dcterms:modified>
  <cp:category/>
</cp:coreProperties>
</file>