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DFD90A28-058A-4016-9DA7-F5D719B4ED99}" xr6:coauthVersionLast="47" xr6:coauthVersionMax="47" xr10:uidLastSave="{00000000-0000-0000-0000-000000000000}"/>
  <workbookProtection workbookAlgorithmName="SHA-512" workbookHashValue="/zdc9HUlGzERGHyC5PSBiFf5VIQrBvCZvs9KdARdNh2hwP+JIo9+R1gyjepCtzRrgLLFfKs4AM+9wJUkRQjEIA==" workbookSaltValue="Ut4phqkvULTJvd8dXqhxRw=="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<sst xmlns="http://schemas.openxmlformats.org/spreadsheetml/2006/main" count="228" uniqueCount="111">
  <si>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</si>
  <si>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</si>
  <si>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</si>
  <si>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</si>
  <si>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</si>
  <si>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</si>
  <si>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</si>
  <si>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</si>
  <si>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</si>
  <si>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</si>
  <si>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</si>
  <si>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</si>
  <si>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</si>
  <si>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</si>
  <si>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</si>
  <si>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</si>
  <si>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</si>
  <si>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</si>
  <si>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</si>
  <si>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</si>
  <si>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</si>
  <si>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</si>
  <si>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</si>
  <si>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</si>
  <si>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</si>
  <si>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</si>
  <si>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</si>
  <si>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</si>
  <si>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</si>
  <si>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</si>
  <si>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</si>
  <si>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</si>
  <si>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</si>
  <si>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</si>
  <si>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</si>
  <si>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</si>
  <si>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</si>
  <si>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</si>
  <si>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</si>
  <si>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</si>
  <si>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</si>
  <si>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</si>
  <si>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</si>
  <si>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</si>
  <si>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</si>
  <si>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</si>
  <si>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</si>
  <si>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</si>
  <si>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</si>
  <si>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</si>
  <si>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</si>
  <si>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</si>
  <si>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</si>
  <si>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</si>
  <si>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</si>
  <si>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</si>
  <si>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</si>
  <si>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</si>
  <si>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</si>
  <si>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</si>
  <si>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</si>
  <si>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</si>
  <si>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</si>
  <si>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</si>
  <si>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</si>
  <si>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</si>
  <si>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</si>
  <si>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</si>
  <si>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</si>
  <si>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</si>
  <si>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</si>
  <si>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</si>
  <si>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</si>
  <si>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</si>
  <si>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</si>
  <si>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</si>
  <si>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</si>
  <si>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</si>
  <si>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</si>
  <si>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</si>
  <si>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</si>
  <si>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</si>
  <si>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</si>
  <si>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</si>
  <si>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</si>
  <si>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</si>
  <si>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</si>
  <si>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</si>
  <si>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</si>
  <si>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</si>
  <si>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</si>
  <si>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</si>
  <si>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</si>
  <si>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</si>
  <si>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</si>
  <si>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</si>
  <si>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</si>
  <si>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</si>
  <si>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</si>
  <si>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</si>
  <si>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</si>
  <si>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</si>
  <si>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</si>
  <si>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</si>
  <si>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</si>
  <si>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</si>
  <si>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</si>
  <si>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</si>
  <si>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経営効率の強化をさらに進めるとともに、料金収入及び企業債のバランス並びに世代間負担の公平性に配慮しながら財源を確保することで持続可能な経営を行っていく必要があると認識しています。
　今後、管路を含めた水道施設の老朽化が進行することから、現有施設の維持更新事業を進めていく必要があります。また、令和6年度能登半島地震を受け、水道施設の耐震化事業も平行して実施していく必要があります。両事業については、「さくら市上水道施設管理計画書」（令和3年度策定）及び「上下水道耐震化計画」（令和6年度策定作業中）に基づき、計画的に進めていきます。　　　
　なお、料金回収率が100%を下回っている傾向が続いていることから、水道施設の維持更新事業・耐震化事業を進めていく財源を確保するために料金体系の見直しを含めた料金収入の強化が必要であると考えています。
</t>
    <rPh sb="71" eb="72">
      <t>オコナ</t>
    </rPh>
    <rPh sb="76" eb="78">
      <t>ヒツヨウ</t>
    </rPh>
    <rPh sb="82" eb="84">
      <t>ニンシキ</t>
    </rPh>
    <rPh sb="119" eb="123">
      <t>ゲンユ</t>
    </rPh>
    <rPh sb="124" eb="128">
      <t>イジコ</t>
    </rPh>
    <rPh sb="128" eb="130">
      <t>ジギョウ</t>
    </rPh>
    <rPh sb="131" eb="132">
      <t>スス</t>
    </rPh>
    <rPh sb="136" eb="138">
      <t>ヒツヨウ</t>
    </rPh>
    <rPh sb="191" eb="195">
      <t>リョウジ</t>
    </rPh>
    <rPh sb="305" eb="309">
      <t>スイド</t>
    </rPh>
    <rPh sb="310" eb="314">
      <t>イジコ</t>
    </rPh>
    <rPh sb="314" eb="316">
      <t>ジギョウ</t>
    </rPh>
    <rPh sb="317" eb="320">
      <t>タイシンカ</t>
    </rPh>
    <rPh sb="320" eb="322">
      <t>ジギョウ</t>
    </rPh>
    <rPh sb="323" eb="324">
      <t>スス</t>
    </rPh>
    <rPh sb="328" eb="330">
      <t>ザイゲン</t>
    </rPh>
    <rPh sb="331" eb="333">
      <t>カクホ</t>
    </rPh>
    <rPh sb="347" eb="348">
      <t>フク</t>
    </rPh>
    <rPh sb="350" eb="352">
      <t>リョウキン</t>
    </rPh>
    <rPh sb="352" eb="354">
      <t>シュウニュウ</t>
    </rPh>
    <rPh sb="355" eb="357">
      <t>キョウカ</t>
    </rPh>
    <phoneticPr fontId="1"/>
  </si>
  <si>
    <t>　他事業体における水道管整備速度よりも緩やかに整備を進めていたため、「①有形固定資産減価償却率」及び「②管路経年化率」の両方で類似団体平均を下回っています。しかし、近年は、電気設備やポンプ設備などの老朽化に伴う修繕・更新需要が高まっていることや、管路の老朽化が今後益々進行していくことから、計画的に維持更新を行っていく必要があります。
　「③管路更新率」は、近年、拡張事業から改良事業にシフトしたことから更新率が上昇しており、類似団体平均に迫りつつあります。しかし、全体更新を進めるためには未だ低い割合であることや、地震に対する強度に不安のある石綿管が市内全域に未だ約18km残っていることから、同じく地震に対する強度に不安のある塩ビ管も含め、継続して更新に努めていきます。</t>
    <rPh sb="82" eb="84">
      <t>キンネン</t>
    </rPh>
    <rPh sb="86" eb="90">
      <t>デンキ</t>
    </rPh>
    <rPh sb="94" eb="96">
      <t>セツビ</t>
    </rPh>
    <rPh sb="99" eb="102">
      <t>ロウキュウカ</t>
    </rPh>
    <rPh sb="103" eb="104">
      <t>トモナ</t>
    </rPh>
    <rPh sb="105" eb="107">
      <t>シュウゼン</t>
    </rPh>
    <rPh sb="108" eb="110">
      <t>コウシン</t>
    </rPh>
    <rPh sb="110" eb="112">
      <t>ジュヨウ</t>
    </rPh>
    <rPh sb="113" eb="114">
      <t>タカ</t>
    </rPh>
    <rPh sb="123" eb="125">
      <t>カンロ</t>
    </rPh>
    <rPh sb="126" eb="129">
      <t>ロウキュウカ</t>
    </rPh>
    <rPh sb="130" eb="132">
      <t>コンゴ</t>
    </rPh>
    <rPh sb="132" eb="134">
      <t>マスマス</t>
    </rPh>
    <rPh sb="134" eb="136">
      <t>シンコウ</t>
    </rPh>
    <rPh sb="145" eb="148">
      <t>ケイカクテキ</t>
    </rPh>
    <rPh sb="149" eb="153">
      <t>イジコ</t>
    </rPh>
    <rPh sb="154" eb="155">
      <t>オコナ</t>
    </rPh>
    <rPh sb="159" eb="161">
      <t>ヒツヨウ</t>
    </rPh>
    <rPh sb="202" eb="205">
      <t>コウシ</t>
    </rPh>
    <rPh sb="206" eb="208">
      <t>ジョウショウ</t>
    </rPh>
    <rPh sb="233" eb="235">
      <t>ゼンタイ</t>
    </rPh>
    <rPh sb="235" eb="237">
      <t>コウシン</t>
    </rPh>
    <rPh sb="238" eb="239">
      <t>スス</t>
    </rPh>
    <rPh sb="245" eb="246">
      <t>イマ</t>
    </rPh>
    <rPh sb="247" eb="248">
      <t>ヒク</t>
    </rPh>
    <rPh sb="249" eb="251">
      <t>ワリアイ</t>
    </rPh>
    <rPh sb="298" eb="299">
      <t>オナ</t>
    </rPh>
    <rPh sb="301" eb="303">
      <t>ジシン</t>
    </rPh>
    <rPh sb="304" eb="305">
      <t>タイ</t>
    </rPh>
    <rPh sb="307" eb="309">
      <t>キョウド</t>
    </rPh>
    <rPh sb="310" eb="312">
      <t>フア</t>
    </rPh>
    <rPh sb="315" eb="316">
      <t>エン</t>
    </rPh>
    <rPh sb="319" eb="320">
      <t>フク</t>
    </rPh>
    <rPh sb="322" eb="324">
      <t>ケイゾク</t>
    </rPh>
    <phoneticPr fontId="1"/>
  </si>
  <si>
    <t>　「➀経常収支比率」及び「③流動比率」は100%以上を維持しており、かつ、「②累積欠損金比率」は0%であることから、健全な事業経営を行っていますが、「➀経常収支比率」は近年は下落傾向にあります。
　「④企業債残高対給水収益比率」は類似団体平均値と比べると約1.9倍となっています。類似団体平均よりも高い要因は、水道用水供給事業からの受水を行っておらず、自己水源による事業運営に伴う建設改良の財源に企業債を充当していることによるものと考えています。
　「⑤料金回収率」は近年100%を下回っており、給水に係る費用の一部が給水収益以外で賄われている状態です。水道施設の維持更新事業や耐震化事業に充てる財源確保のため、料金体系の見直しを含め料金収入の強化を進めていく必要があります。
　「⑥給水原価」は年々増加傾向にあります。主な要因は、水道施設の老朽化に伴う修繕費の増加や水道施設の専門的・効率的な運営を行うための委託料の増加が主な要因です。
　「⑦施設利用率」は類似団体平均よりも高い数値を維持しており、現有施設を有効に活用できています。
　「⑧有収率」は近年減少傾向にありましたが、AIによる衛星画像解析を基に実施した漏水発生箇所の特定及び当該特定箇所を含めた布設替工事等により、改善傾向を示しました。今後も、老朽管の更新や漏水発生箇所の特定及び布設替工事を実施し、更なる改善に努めていきます。</t>
    <rPh sb="84" eb="86">
      <t>キンネン</t>
    </rPh>
    <rPh sb="87" eb="89">
      <t>ゲラク</t>
    </rPh>
    <rPh sb="89" eb="91">
      <t>ケイコウ</t>
    </rPh>
    <rPh sb="127" eb="128">
      <t>ヤク</t>
    </rPh>
    <rPh sb="131" eb="132">
      <t>バイ</t>
    </rPh>
    <rPh sb="140" eb="142">
      <t>ルイジ</t>
    </rPh>
    <rPh sb="142" eb="144">
      <t>ダンタイ</t>
    </rPh>
    <rPh sb="144" eb="146">
      <t>ヘイキン</t>
    </rPh>
    <rPh sb="149" eb="150">
      <t>タカ</t>
    </rPh>
    <rPh sb="151" eb="153">
      <t>ヨウイン</t>
    </rPh>
    <rPh sb="155" eb="157">
      <t>スイドウ</t>
    </rPh>
    <rPh sb="157" eb="161">
      <t>ヨウスイ</t>
    </rPh>
    <rPh sb="161" eb="163">
      <t>ジギョウ</t>
    </rPh>
    <rPh sb="166" eb="168">
      <t>ジュスイ</t>
    </rPh>
    <rPh sb="169" eb="170">
      <t>オコナ</t>
    </rPh>
    <rPh sb="176" eb="180">
      <t>ジコス</t>
    </rPh>
    <rPh sb="183" eb="185">
      <t>ジギョウ</t>
    </rPh>
    <rPh sb="185" eb="187">
      <t>ウンエイ</t>
    </rPh>
    <rPh sb="188" eb="189">
      <t>トモナ</t>
    </rPh>
    <rPh sb="190" eb="192">
      <t>ケンセツ</t>
    </rPh>
    <rPh sb="192" eb="194">
      <t>カイリョウ</t>
    </rPh>
    <rPh sb="195" eb="197">
      <t>ザイゲン</t>
    </rPh>
    <rPh sb="198" eb="201">
      <t>キギ</t>
    </rPh>
    <rPh sb="202" eb="204">
      <t>ジュウトウ</t>
    </rPh>
    <rPh sb="216" eb="217">
      <t>カンガ</t>
    </rPh>
    <rPh sb="234" eb="236">
      <t>キンネン</t>
    </rPh>
    <rPh sb="277" eb="279">
      <t>スイドウ</t>
    </rPh>
    <rPh sb="279" eb="281">
      <t>シセツ</t>
    </rPh>
    <rPh sb="282" eb="284">
      <t>イジ</t>
    </rPh>
    <rPh sb="286" eb="288">
      <t>ジギョウ</t>
    </rPh>
    <rPh sb="292" eb="294">
      <t>ジギョウ</t>
    </rPh>
    <rPh sb="315" eb="316">
      <t>フク</t>
    </rPh>
    <rPh sb="317" eb="321">
      <t>リョウキ</t>
    </rPh>
    <rPh sb="322" eb="324">
      <t>キョウカ</t>
    </rPh>
    <rPh sb="360" eb="361">
      <t>オモ</t>
    </rPh>
    <rPh sb="362" eb="364">
      <t>ヨウイン</t>
    </rPh>
    <rPh sb="389" eb="392">
      <t>センモンテキ</t>
    </rPh>
    <rPh sb="400" eb="401">
      <t>オコナ</t>
    </rPh>
    <rPh sb="520" eb="522">
      <t>トウガイ</t>
    </rPh>
    <rPh sb="522" eb="526">
      <t>トクテイ</t>
    </rPh>
    <rPh sb="527" eb="528">
      <t>フク</t>
    </rPh>
    <rPh sb="583" eb="584">
      <t>サラ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</si>
</sst>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0.22</c:v>
                </c:pt>
                <c:pt idx="1">
                  <c:v>0.22</c:v>
                </c:pt>
                <c:pt idx="2">
                  <c:v>0.39</c:v>
                </c:pt>
                <c:pt idx="3">
                  <c:v>0.4</c:v>
                </c:pt>
                <c:pt idx="4">
                  <c:v>0.44</c:v>
                </c:pt>
              </c:numCache>
            </c:numRef>
          </c:val>
          <c:extLst>
            <c:ext xmlns:c16="http://schemas.microsoft.com/office/drawing/2014/chart" uri="{C3380CC4-5D6E-409C-BE32-E72D297353CC}">
              <c16:uniqueId val="{00000000-6611-4BBA-9E15-591C5EE3CD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6611-4BBA-9E15-591C5EE3CD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71.42</c:v>
                </c:pt>
                <c:pt idx="1">
                  <c:v>72.989999999999995</c:v>
                </c:pt>
                <c:pt idx="2">
                  <c:v>73.510000000000005</c:v>
                </c:pt>
                <c:pt idx="3">
                  <c:v>74.13</c:v>
                </c:pt>
                <c:pt idx="4">
                  <c:v>70.319999999999993</c:v>
                </c:pt>
              </c:numCache>
            </c:numRef>
          </c:val>
          <c:extLst>
            <c:ext xmlns:c16="http://schemas.microsoft.com/office/drawing/2014/chart" uri="{C3380CC4-5D6E-409C-BE32-E72D297353CC}">
              <c16:uniqueId val="{00000000-DA11-4C17-B2B7-A42266AF7C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DA11-4C17-B2B7-A42266AF7C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72.930000000000007</c:v>
                </c:pt>
                <c:pt idx="1">
                  <c:v>72.760000000000005</c:v>
                </c:pt>
                <c:pt idx="2">
                  <c:v>72.41</c:v>
                </c:pt>
                <c:pt idx="3">
                  <c:v>70.95</c:v>
                </c:pt>
                <c:pt idx="4">
                  <c:v>74.62</c:v>
                </c:pt>
              </c:numCache>
            </c:numRef>
          </c:val>
          <c:extLst>
            <c:ext xmlns:c16="http://schemas.microsoft.com/office/drawing/2014/chart" uri="{C3380CC4-5D6E-409C-BE32-E72D297353CC}">
              <c16:uniqueId val="{00000000-8889-400F-AEAF-EDD1B0FE7C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889-400F-AEAF-EDD1B0FE7C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110.48</c:v>
                </c:pt>
                <c:pt idx="1">
                  <c:v>112.03</c:v>
                </c:pt>
                <c:pt idx="2">
                  <c:v>106.19</c:v>
                </c:pt>
                <c:pt idx="3">
                  <c:v>105.41</c:v>
                </c:pt>
                <c:pt idx="4">
                  <c:v>104.59</c:v>
                </c:pt>
              </c:numCache>
            </c:numRef>
          </c:val>
          <c:extLst>
            <c:ext xmlns:c16="http://schemas.microsoft.com/office/drawing/2014/chart" uri="{C3380CC4-5D6E-409C-BE32-E72D297353CC}">
              <c16:uniqueId val="{00000000-6D34-439E-B865-9AEB985E12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D34-439E-B865-9AEB985E12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44.04</c:v>
                </c:pt>
                <c:pt idx="1">
                  <c:v>44.86</c:v>
                </c:pt>
                <c:pt idx="2">
                  <c:v>45.79</c:v>
                </c:pt>
                <c:pt idx="3">
                  <c:v>46.85</c:v>
                </c:pt>
                <c:pt idx="4">
                  <c:v>47.59</c:v>
                </c:pt>
              </c:numCache>
            </c:numRef>
          </c:val>
          <c:extLst>
            <c:ext xmlns:c16="http://schemas.microsoft.com/office/drawing/2014/chart" uri="{C3380CC4-5D6E-409C-BE32-E72D297353CC}">
              <c16:uniqueId val="{00000000-824C-439F-BF63-3DE4D68162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824C-439F-BF63-3DE4D68162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5.32</c:v>
                </c:pt>
                <c:pt idx="1">
                  <c:v>7.33</c:v>
                </c:pt>
                <c:pt idx="2">
                  <c:v>6.89</c:v>
                </c:pt>
                <c:pt idx="3">
                  <c:v>7.29</c:v>
                </c:pt>
                <c:pt idx="4">
                  <c:v>7.2</c:v>
                </c:pt>
              </c:numCache>
            </c:numRef>
          </c:val>
          <c:extLst>
            <c:ext xmlns:c16="http://schemas.microsoft.com/office/drawing/2014/chart" uri="{C3380CC4-5D6E-409C-BE32-E72D297353CC}">
              <c16:uniqueId val="{00000000-BF1D-45CA-BADA-B3C496BF6C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F1D-45CA-BADA-B3C496BF6C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06-4F4F-A205-1C0E77B05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A806-4F4F-A205-1C0E77B05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397.47</c:v>
                </c:pt>
                <c:pt idx="1">
                  <c:v>397.82</c:v>
                </c:pt>
                <c:pt idx="2">
                  <c:v>425.38</c:v>
                </c:pt>
                <c:pt idx="3">
                  <c:v>437.09</c:v>
                </c:pt>
                <c:pt idx="4">
                  <c:v>458.2</c:v>
                </c:pt>
              </c:numCache>
            </c:numRef>
          </c:val>
          <c:extLst>
            <c:ext xmlns:c16="http://schemas.microsoft.com/office/drawing/2014/chart" uri="{C3380CC4-5D6E-409C-BE32-E72D297353CC}">
              <c16:uniqueId val="{00000000-2FB5-4CE7-BD07-581A9EC75A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FB5-4CE7-BD07-581A9EC75A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765.37</c:v>
                </c:pt>
                <c:pt idx="1">
                  <c:v>752.77</c:v>
                </c:pt>
                <c:pt idx="2">
                  <c:v>746.94</c:v>
                </c:pt>
                <c:pt idx="3">
                  <c:v>734.23</c:v>
                </c:pt>
                <c:pt idx="4">
                  <c:v>727.04</c:v>
                </c:pt>
              </c:numCache>
            </c:numRef>
          </c:val>
          <c:extLst>
            <c:ext xmlns:c16="http://schemas.microsoft.com/office/drawing/2014/chart" uri="{C3380CC4-5D6E-409C-BE32-E72D297353CC}">
              <c16:uniqueId val="{00000000-B1A3-45C1-A29B-F9AEF0F6BE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1A3-45C1-A29B-F9AEF0F6BE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98.48</c:v>
                </c:pt>
                <c:pt idx="1">
                  <c:v>100.11</c:v>
                </c:pt>
                <c:pt idx="2">
                  <c:v>96.72</c:v>
                </c:pt>
                <c:pt idx="3">
                  <c:v>95.55</c:v>
                </c:pt>
                <c:pt idx="4">
                  <c:v>95.66</c:v>
                </c:pt>
              </c:numCache>
            </c:numRef>
          </c:val>
          <c:extLst>
            <c:ext xmlns:c16="http://schemas.microsoft.com/office/drawing/2014/chart" uri="{C3380CC4-5D6E-409C-BE32-E72D297353CC}">
              <c16:uniqueId val="{00000000-F875-497E-8AE4-9D54E71C52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875-497E-8AE4-9D54E71C52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183.5</c:v>
                </c:pt>
                <c:pt idx="1">
                  <c:v>180.14</c:v>
                </c:pt>
                <c:pt idx="2">
                  <c:v>186.85</c:v>
                </c:pt>
                <c:pt idx="3">
                  <c:v>190</c:v>
                </c:pt>
                <c:pt idx="4">
                  <c:v>190.31</c:v>
                </c:pt>
              </c:numCache>
            </c:numRef>
          </c:val>
          <c:extLst>
            <c:ext xmlns:c16="http://schemas.microsoft.com/office/drawing/2014/chart" uri="{C3380CC4-5D6E-409C-BE32-E72D297353CC}">
              <c16:uniqueId val="{00000000-5F43-410F-B826-88FBC2C6A4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F43-410F-B826-88FBC2C6A4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さくら市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43802</v>
      </c>
      <c r="AM8" s="43"/>
      <c r="AN8" s="43"/>
      <c r="AO8" s="43"/>
      <c r="AP8" s="43"/>
      <c r="AQ8" s="43"/>
      <c r="AR8" s="43"/>
      <c r="AS8" s="43"/>
      <c r="AT8" s="44">
        <f>データ!$S$6</f>
        <v>125.63</v>
      </c>
      <c r="AU8" s="45"/>
      <c r="AV8" s="45"/>
      <c r="AW8" s="45"/>
      <c r="AX8" s="45"/>
      <c r="AY8" s="45"/>
      <c r="AZ8" s="45"/>
      <c r="BA8" s="45"/>
      <c r="BB8" s="46">
        <f>データ!$T$6</f>
        <v>348.66</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2">
      <c r="A9" s="2"/>
      <c r="B9" s="32" t="s">
        <v>21</v>
      </c>
      <c r="C9" s="33"/>
      <c r="D9" s="33"/>
      <c r="E9" s="33"/>
      <c r="F9" s="33"/>
      <c r="G9" s="33"/>
      <c r="H9" s="33"/>
      <c r="I9" s="32" t="s">
        <v>23</v>
      </c>
      <c r="J9" s="33"/>
      <c r="K9" s="33"/>
      <c r="L9" s="33"/>
      <c r="M9" s="33"/>
      <c r="N9" s="33"/>
      <c r="O9" s="34"/>
      <c r="P9" s="35" t="s">
        <v>24</v>
      </c>
      <c r="Q9" s="35"/>
      <c r="R9" s="35"/>
      <c r="S9" s="35"/>
      <c r="T9" s="35"/>
      <c r="U9" s="35"/>
      <c r="V9" s="35"/>
      <c r="W9" s="35" t="s">
        <v>22</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15</v>
      </c>
      <c r="BC9" s="35"/>
      <c r="BD9" s="35"/>
      <c r="BE9" s="35"/>
      <c r="BF9" s="35"/>
      <c r="BG9" s="35"/>
      <c r="BH9" s="35"/>
      <c r="BI9" s="35"/>
      <c r="BJ9" s="3"/>
      <c r="BK9" s="3"/>
      <c r="BL9" s="51" t="s">
        <v>31</v>
      </c>
      <c r="BM9" s="52"/>
      <c r="BN9" s="53" t="s">
        <v>32</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62.4</v>
      </c>
      <c r="J10" s="45"/>
      <c r="K10" s="45"/>
      <c r="L10" s="45"/>
      <c r="M10" s="45"/>
      <c r="N10" s="45"/>
      <c r="O10" s="55"/>
      <c r="P10" s="46">
        <f>データ!$P$6</f>
        <v>93.59</v>
      </c>
      <c r="Q10" s="46"/>
      <c r="R10" s="46"/>
      <c r="S10" s="46"/>
      <c r="T10" s="46"/>
      <c r="U10" s="46"/>
      <c r="V10" s="46"/>
      <c r="W10" s="43">
        <f>データ!$Q$6</f>
        <v>3201</v>
      </c>
      <c r="X10" s="43"/>
      <c r="Y10" s="43"/>
      <c r="Z10" s="43"/>
      <c r="AA10" s="43"/>
      <c r="AB10" s="43"/>
      <c r="AC10" s="43"/>
      <c r="AD10" s="2"/>
      <c r="AE10" s="2"/>
      <c r="AF10" s="2"/>
      <c r="AG10" s="2"/>
      <c r="AH10" s="2"/>
      <c r="AI10" s="2"/>
      <c r="AJ10" s="2"/>
      <c r="AK10" s="2"/>
      <c r="AL10" s="43">
        <f>データ!$U$6</f>
        <v>40882</v>
      </c>
      <c r="AM10" s="43"/>
      <c r="AN10" s="43"/>
      <c r="AO10" s="43"/>
      <c r="AP10" s="43"/>
      <c r="AQ10" s="43"/>
      <c r="AR10" s="43"/>
      <c r="AS10" s="43"/>
      <c r="AT10" s="44">
        <f>データ!$V$6</f>
        <v>101.82</v>
      </c>
      <c r="AU10" s="45"/>
      <c r="AV10" s="45"/>
      <c r="AW10" s="45"/>
      <c r="AX10" s="45"/>
      <c r="AY10" s="45"/>
      <c r="AZ10" s="45"/>
      <c r="BA10" s="45"/>
      <c r="BB10" s="46">
        <f>データ!$W$6</f>
        <v>401.51</v>
      </c>
      <c r="BC10" s="46"/>
      <c r="BD10" s="46"/>
      <c r="BE10" s="46"/>
      <c r="BF10" s="46"/>
      <c r="BG10" s="46"/>
      <c r="BH10" s="46"/>
      <c r="BI10" s="46"/>
      <c r="BJ10" s="2"/>
      <c r="BK10" s="2"/>
      <c r="BL10" s="56" t="s">
        <v>34</v>
      </c>
      <c r="BM10" s="57"/>
      <c r="BN10" s="58" t="s">
        <v>36</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6" t="s">
        <v>6</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108</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
      <c r="C83" s="10"/>
    </row>
    <row r="84" spans="1:78" hidden="1" x14ac:dyDescent="0.2">
      <c r="B84" s="6" t="s">
        <v>43</v>
      </c>
      <c r="C84" s="6"/>
      <c r="D84" s="6"/>
      <c r="E84" s="6" t="s">
        <v>44</v>
      </c>
      <c r="F84" s="6" t="s">
        <v>46</v>
      </c>
      <c r="G84" s="6" t="s">
        <v>48</v>
      </c>
      <c r="H84" s="6" t="s">
        <v>42</v>
      </c>
      <c r="I84" s="6" t="s">
        <v>8</v>
      </c>
      <c r="J84" s="6" t="s">
        <v>28</v>
      </c>
      <c r="K84" s="6" t="s">
        <v>49</v>
      </c>
      <c r="L84" s="6" t="s">
        <v>50</v>
      </c>
      <c r="M84" s="6" t="s">
        <v>33</v>
      </c>
      <c r="N84" s="6" t="s">
        <v>52</v>
      </c>
      <c r="O84" s="6" t="s">
        <v>54</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K2Smzp2Sn6q/CmQXMqsH2fSV+9OZMsi5B/ePHIUfep6AQBhvHesniJFqhAsMdqzMnYAEm9DJS2vDReReqLostQ==" saltValue="PfMBmfOuly/JCVQZO/xkE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51</v>
      </c>
      <c r="C3" s="17" t="s">
        <v>58</v>
      </c>
      <c r="D3" s="17" t="s">
        <v>59</v>
      </c>
      <c r="E3" s="17" t="s">
        <v>4</v>
      </c>
      <c r="F3" s="17" t="s">
        <v>3</v>
      </c>
      <c r="G3" s="17" t="s">
        <v>25</v>
      </c>
      <c r="H3" s="83" t="s">
        <v>30</v>
      </c>
      <c r="I3" s="84"/>
      <c r="J3" s="84"/>
      <c r="K3" s="84"/>
      <c r="L3" s="84"/>
      <c r="M3" s="84"/>
      <c r="N3" s="84"/>
      <c r="O3" s="84"/>
      <c r="P3" s="84"/>
      <c r="Q3" s="84"/>
      <c r="R3" s="84"/>
      <c r="S3" s="84"/>
      <c r="T3" s="84"/>
      <c r="U3" s="84"/>
      <c r="V3" s="84"/>
      <c r="W3" s="85"/>
      <c r="X3" s="81" t="s">
        <v>55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60</v>
      </c>
      <c r="B4" s="18"/>
      <c r="C4" s="18"/>
      <c r="D4" s="18"/>
      <c r="E4" s="18"/>
      <c r="F4" s="18"/>
      <c r="G4" s="18"/>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45</v>
      </c>
      <c r="AJ4" s="82"/>
      <c r="AK4" s="82"/>
      <c r="AL4" s="82"/>
      <c r="AM4" s="82"/>
      <c r="AN4" s="82"/>
      <c r="AO4" s="82"/>
      <c r="AP4" s="82"/>
      <c r="AQ4" s="82"/>
      <c r="AR4" s="82"/>
      <c r="AS4" s="82"/>
      <c r="AT4" s="82" t="s">
        <v>39</v>
      </c>
      <c r="AU4" s="82"/>
      <c r="AV4" s="82"/>
      <c r="AW4" s="82"/>
      <c r="AX4" s="82"/>
      <c r="AY4" s="82"/>
      <c r="AZ4" s="82"/>
      <c r="BA4" s="82"/>
      <c r="BB4" s="82"/>
      <c r="BC4" s="82"/>
      <c r="BD4" s="82"/>
      <c r="BE4" s="82" t="s">
        <v>61</v>
      </c>
      <c r="BF4" s="82"/>
      <c r="BG4" s="82"/>
      <c r="BH4" s="82"/>
      <c r="BI4" s="82"/>
      <c r="BJ4" s="82"/>
      <c r="BK4" s="82"/>
      <c r="BL4" s="82"/>
      <c r="BM4" s="82"/>
      <c r="BN4" s="82"/>
      <c r="BO4" s="82"/>
      <c r="BP4" s="82" t="s">
        <v>35</v>
      </c>
      <c r="BQ4" s="82"/>
      <c r="BR4" s="82"/>
      <c r="BS4" s="82"/>
      <c r="BT4" s="82"/>
      <c r="BU4" s="82"/>
      <c r="BV4" s="82"/>
      <c r="BW4" s="82"/>
      <c r="BX4" s="82"/>
      <c r="BY4" s="82"/>
      <c r="BZ4" s="82"/>
      <c r="CA4" s="82" t="s">
        <v>63</v>
      </c>
      <c r="CB4" s="82"/>
      <c r="CC4" s="82"/>
      <c r="CD4" s="82"/>
      <c r="CE4" s="82"/>
      <c r="CF4" s="82"/>
      <c r="CG4" s="82"/>
      <c r="CH4" s="82"/>
      <c r="CI4" s="82"/>
      <c r="CJ4" s="82"/>
      <c r="CK4" s="82"/>
      <c r="CL4" s="82" t="s">
        <v>64</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62</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2">
      <c r="A5" s="15" t="s">
        <v>26</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43</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2">
      <c r="A6" s="15" t="s">
        <v>93</v>
      </c>
      <c r="B6" s="20">
        <f t="shared" ref="B6:W6" si="1">B7</f>
        <v>2023</v>
      </c>
      <c r="C6" s="20">
        <f t="shared" si="1"/>
        <v>92142</v>
      </c>
      <c r="D6" s="20">
        <f t="shared" si="1"/>
        <v>46</v>
      </c>
      <c r="E6" s="20">
        <f t="shared" si="1"/>
        <v>1</v>
      </c>
      <c r="F6" s="20">
        <f t="shared" si="1"/>
        <v>0</v>
      </c>
      <c r="G6" s="20">
        <f t="shared" si="1"/>
        <v>1</v>
      </c>
      <c r="H6" s="20" t="str">
        <f t="shared" si="1"/>
        <v>栃木県　さくら市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62.4</v>
      </c>
      <c r="P6" s="25">
        <f t="shared" si="1"/>
        <v>93.59</v>
      </c>
      <c r="Q6" s="25">
        <f t="shared" si="1"/>
        <v>3201</v>
      </c>
      <c r="R6" s="25">
        <f t="shared" si="1"/>
        <v>43802</v>
      </c>
      <c r="S6" s="25">
        <f t="shared" si="1"/>
        <v>125.63</v>
      </c>
      <c r="T6" s="25">
        <f t="shared" si="1"/>
        <v>348.66</v>
      </c>
      <c r="U6" s="25">
        <f t="shared" si="1"/>
        <v>40882</v>
      </c>
      <c r="V6" s="25">
        <f t="shared" si="1"/>
        <v>101.82</v>
      </c>
      <c r="W6" s="25">
        <f t="shared" si="1"/>
        <v>401.51</v>
      </c>
      <c r="X6" s="27">
        <f t="shared" ref="X6:AG6" si="2">IF(X7="",NA(),X7)</f>
        <v>110.48</v>
      </c>
      <c r="Y6" s="27">
        <f t="shared" si="2"/>
        <v>112.03</v>
      </c>
      <c r="Z6" s="27">
        <f t="shared" si="2"/>
        <v>106.19</v>
      </c>
      <c r="AA6" s="27">
        <f t="shared" si="2"/>
        <v>105.41</v>
      </c>
      <c r="AB6" s="27">
        <f t="shared" si="2"/>
        <v>104.59</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397.47</v>
      </c>
      <c r="AU6" s="27">
        <f t="shared" si="4"/>
        <v>397.82</v>
      </c>
      <c r="AV6" s="27">
        <f t="shared" si="4"/>
        <v>425.38</v>
      </c>
      <c r="AW6" s="27">
        <f t="shared" si="4"/>
        <v>437.09</v>
      </c>
      <c r="AX6" s="27">
        <f t="shared" si="4"/>
        <v>458.2</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765.37</v>
      </c>
      <c r="BF6" s="27">
        <f t="shared" si="5"/>
        <v>752.77</v>
      </c>
      <c r="BG6" s="27">
        <f t="shared" si="5"/>
        <v>746.94</v>
      </c>
      <c r="BH6" s="27">
        <f t="shared" si="5"/>
        <v>734.23</v>
      </c>
      <c r="BI6" s="27">
        <f t="shared" si="5"/>
        <v>727.04</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98.48</v>
      </c>
      <c r="BQ6" s="27">
        <f t="shared" si="6"/>
        <v>100.11</v>
      </c>
      <c r="BR6" s="27">
        <f t="shared" si="6"/>
        <v>96.72</v>
      </c>
      <c r="BS6" s="27">
        <f t="shared" si="6"/>
        <v>95.55</v>
      </c>
      <c r="BT6" s="27">
        <f t="shared" si="6"/>
        <v>95.66</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183.5</v>
      </c>
      <c r="CB6" s="27">
        <f t="shared" si="7"/>
        <v>180.14</v>
      </c>
      <c r="CC6" s="27">
        <f t="shared" si="7"/>
        <v>186.85</v>
      </c>
      <c r="CD6" s="27">
        <f t="shared" si="7"/>
        <v>190</v>
      </c>
      <c r="CE6" s="27">
        <f t="shared" si="7"/>
        <v>190.31</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71.42</v>
      </c>
      <c r="CM6" s="27">
        <f t="shared" si="8"/>
        <v>72.989999999999995</v>
      </c>
      <c r="CN6" s="27">
        <f t="shared" si="8"/>
        <v>73.510000000000005</v>
      </c>
      <c r="CO6" s="27">
        <f t="shared" si="8"/>
        <v>74.13</v>
      </c>
      <c r="CP6" s="27">
        <f t="shared" si="8"/>
        <v>70.319999999999993</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72.930000000000007</v>
      </c>
      <c r="CX6" s="27">
        <f t="shared" si="9"/>
        <v>72.760000000000005</v>
      </c>
      <c r="CY6" s="27">
        <f t="shared" si="9"/>
        <v>72.41</v>
      </c>
      <c r="CZ6" s="27">
        <f t="shared" si="9"/>
        <v>70.95</v>
      </c>
      <c r="DA6" s="27">
        <f t="shared" si="9"/>
        <v>74.62</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44.04</v>
      </c>
      <c r="DI6" s="27">
        <f t="shared" si="10"/>
        <v>44.86</v>
      </c>
      <c r="DJ6" s="27">
        <f t="shared" si="10"/>
        <v>45.79</v>
      </c>
      <c r="DK6" s="27">
        <f t="shared" si="10"/>
        <v>46.85</v>
      </c>
      <c r="DL6" s="27">
        <f t="shared" si="10"/>
        <v>47.59</v>
      </c>
      <c r="DM6" s="27">
        <f t="shared" si="10"/>
        <v>48.17</v>
      </c>
      <c r="DN6" s="27">
        <f t="shared" si="10"/>
        <v>48.83</v>
      </c>
      <c r="DO6" s="27">
        <f t="shared" si="10"/>
        <v>49.96</v>
      </c>
      <c r="DP6" s="27">
        <f t="shared" si="10"/>
        <v>50.82</v>
      </c>
      <c r="DQ6" s="27">
        <f t="shared" si="10"/>
        <v>51.82</v>
      </c>
      <c r="DR6" s="25" t="str">
        <f>IF(DR7="","",IF(DR7="-","【-】","【"&amp;SUBSTITUTE(TEXT(DR7,"#,##0.00"),"-","△")&amp;"】"))</f>
        <v>【52.02】</v>
      </c>
      <c r="DS6" s="27">
        <f t="shared" ref="DS6:EB6" si="11">IF(DS7="",NA(),DS7)</f>
        <v>5.32</v>
      </c>
      <c r="DT6" s="27">
        <f t="shared" si="11"/>
        <v>7.33</v>
      </c>
      <c r="DU6" s="27">
        <f t="shared" si="11"/>
        <v>6.89</v>
      </c>
      <c r="DV6" s="27">
        <f t="shared" si="11"/>
        <v>7.29</v>
      </c>
      <c r="DW6" s="27">
        <f t="shared" si="11"/>
        <v>7.2</v>
      </c>
      <c r="DX6" s="27">
        <f t="shared" si="11"/>
        <v>17.12</v>
      </c>
      <c r="DY6" s="27">
        <f t="shared" si="11"/>
        <v>18.18</v>
      </c>
      <c r="DZ6" s="27">
        <f t="shared" si="11"/>
        <v>19.32</v>
      </c>
      <c r="EA6" s="27">
        <f t="shared" si="11"/>
        <v>21.16</v>
      </c>
      <c r="EB6" s="27">
        <f t="shared" si="11"/>
        <v>22.72</v>
      </c>
      <c r="EC6" s="25" t="str">
        <f>IF(EC7="","",IF(EC7="-","【-】","【"&amp;SUBSTITUTE(TEXT(EC7,"#,##0.00"),"-","△")&amp;"】"))</f>
        <v>【25.37】</v>
      </c>
      <c r="ED6" s="27">
        <f t="shared" ref="ED6:EM6" si="12">IF(ED7="",NA(),ED7)</f>
        <v>0.22</v>
      </c>
      <c r="EE6" s="27">
        <f t="shared" si="12"/>
        <v>0.22</v>
      </c>
      <c r="EF6" s="27">
        <f t="shared" si="12"/>
        <v>0.39</v>
      </c>
      <c r="EG6" s="27">
        <f t="shared" si="12"/>
        <v>0.4</v>
      </c>
      <c r="EH6" s="27">
        <f t="shared" si="12"/>
        <v>0.44</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2">
      <c r="A7" s="15"/>
      <c r="B7" s="21">
        <v>2023</v>
      </c>
      <c r="C7" s="21">
        <v>92142</v>
      </c>
      <c r="D7" s="21">
        <v>46</v>
      </c>
      <c r="E7" s="21">
        <v>1</v>
      </c>
      <c r="F7" s="21">
        <v>0</v>
      </c>
      <c r="G7" s="21">
        <v>1</v>
      </c>
      <c r="H7" s="21" t="s">
        <v>94</v>
      </c>
      <c r="I7" s="21" t="s">
        <v>95</v>
      </c>
      <c r="J7" s="21" t="s">
        <v>96</v>
      </c>
      <c r="K7" s="21" t="s">
        <v>97</v>
      </c>
      <c r="L7" s="21" t="s">
        <v>20</v>
      </c>
      <c r="M7" s="21" t="s">
        <v>14</v>
      </c>
      <c r="N7" s="26" t="s">
        <v>98</v>
      </c>
      <c r="O7" s="26">
        <v>62.4</v>
      </c>
      <c r="P7" s="26">
        <v>93.59</v>
      </c>
      <c r="Q7" s="26">
        <v>3201</v>
      </c>
      <c r="R7" s="26">
        <v>43802</v>
      </c>
      <c r="S7" s="26">
        <v>125.63</v>
      </c>
      <c r="T7" s="26">
        <v>348.66</v>
      </c>
      <c r="U7" s="26">
        <v>40882</v>
      </c>
      <c r="V7" s="26">
        <v>101.82</v>
      </c>
      <c r="W7" s="26">
        <v>401.51</v>
      </c>
      <c r="X7" s="26">
        <v>110.48</v>
      </c>
      <c r="Y7" s="26">
        <v>112.03</v>
      </c>
      <c r="Z7" s="26">
        <v>106.19</v>
      </c>
      <c r="AA7" s="26">
        <v>105.41</v>
      </c>
      <c r="AB7" s="26">
        <v>104.59</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397.47</v>
      </c>
      <c r="AU7" s="26">
        <v>397.82</v>
      </c>
      <c r="AV7" s="26">
        <v>425.38</v>
      </c>
      <c r="AW7" s="26">
        <v>437.09</v>
      </c>
      <c r="AX7" s="26">
        <v>458.2</v>
      </c>
      <c r="AY7" s="26">
        <v>365.18</v>
      </c>
      <c r="AZ7" s="26">
        <v>327.77</v>
      </c>
      <c r="BA7" s="26">
        <v>338.02</v>
      </c>
      <c r="BB7" s="26">
        <v>345.94</v>
      </c>
      <c r="BC7" s="26">
        <v>329.7</v>
      </c>
      <c r="BD7" s="26">
        <v>243.36</v>
      </c>
      <c r="BE7" s="26">
        <v>765.37</v>
      </c>
      <c r="BF7" s="26">
        <v>752.77</v>
      </c>
      <c r="BG7" s="26">
        <v>746.94</v>
      </c>
      <c r="BH7" s="26">
        <v>734.23</v>
      </c>
      <c r="BI7" s="26">
        <v>727.04</v>
      </c>
      <c r="BJ7" s="26">
        <v>371.65</v>
      </c>
      <c r="BK7" s="26">
        <v>397.1</v>
      </c>
      <c r="BL7" s="26">
        <v>379.91</v>
      </c>
      <c r="BM7" s="26">
        <v>386.61</v>
      </c>
      <c r="BN7" s="26">
        <v>381.56</v>
      </c>
      <c r="BO7" s="26">
        <v>265.93</v>
      </c>
      <c r="BP7" s="26">
        <v>98.48</v>
      </c>
      <c r="BQ7" s="26">
        <v>100.11</v>
      </c>
      <c r="BR7" s="26">
        <v>96.72</v>
      </c>
      <c r="BS7" s="26">
        <v>95.55</v>
      </c>
      <c r="BT7" s="26">
        <v>95.66</v>
      </c>
      <c r="BU7" s="26">
        <v>98.77</v>
      </c>
      <c r="BV7" s="26">
        <v>95.79</v>
      </c>
      <c r="BW7" s="26">
        <v>98.3</v>
      </c>
      <c r="BX7" s="26">
        <v>93.82</v>
      </c>
      <c r="BY7" s="26">
        <v>95.04</v>
      </c>
      <c r="BZ7" s="26">
        <v>97.82</v>
      </c>
      <c r="CA7" s="26">
        <v>183.5</v>
      </c>
      <c r="CB7" s="26">
        <v>180.14</v>
      </c>
      <c r="CC7" s="26">
        <v>186.85</v>
      </c>
      <c r="CD7" s="26">
        <v>190</v>
      </c>
      <c r="CE7" s="26">
        <v>190.31</v>
      </c>
      <c r="CF7" s="26">
        <v>173.67</v>
      </c>
      <c r="CG7" s="26">
        <v>171.13</v>
      </c>
      <c r="CH7" s="26">
        <v>173.7</v>
      </c>
      <c r="CI7" s="26">
        <v>178.94</v>
      </c>
      <c r="CJ7" s="26">
        <v>180.19</v>
      </c>
      <c r="CK7" s="26">
        <v>177.56</v>
      </c>
      <c r="CL7" s="26">
        <v>71.42</v>
      </c>
      <c r="CM7" s="26">
        <v>72.989999999999995</v>
      </c>
      <c r="CN7" s="26">
        <v>73.510000000000005</v>
      </c>
      <c r="CO7" s="26">
        <v>74.13</v>
      </c>
      <c r="CP7" s="26">
        <v>70.319999999999993</v>
      </c>
      <c r="CQ7" s="26">
        <v>59.67</v>
      </c>
      <c r="CR7" s="26">
        <v>60.12</v>
      </c>
      <c r="CS7" s="26">
        <v>60.34</v>
      </c>
      <c r="CT7" s="26">
        <v>59.54</v>
      </c>
      <c r="CU7" s="26">
        <v>59.26</v>
      </c>
      <c r="CV7" s="26">
        <v>59.81</v>
      </c>
      <c r="CW7" s="26">
        <v>72.930000000000007</v>
      </c>
      <c r="CX7" s="26">
        <v>72.760000000000005</v>
      </c>
      <c r="CY7" s="26">
        <v>72.41</v>
      </c>
      <c r="CZ7" s="26">
        <v>70.95</v>
      </c>
      <c r="DA7" s="26">
        <v>74.62</v>
      </c>
      <c r="DB7" s="26">
        <v>84.6</v>
      </c>
      <c r="DC7" s="26">
        <v>84.24</v>
      </c>
      <c r="DD7" s="26">
        <v>84.19</v>
      </c>
      <c r="DE7" s="26">
        <v>83.93</v>
      </c>
      <c r="DF7" s="26">
        <v>83.84</v>
      </c>
      <c r="DG7" s="26">
        <v>89.42</v>
      </c>
      <c r="DH7" s="26">
        <v>44.04</v>
      </c>
      <c r="DI7" s="26">
        <v>44.86</v>
      </c>
      <c r="DJ7" s="26">
        <v>45.79</v>
      </c>
      <c r="DK7" s="26">
        <v>46.85</v>
      </c>
      <c r="DL7" s="26">
        <v>47.59</v>
      </c>
      <c r="DM7" s="26">
        <v>48.17</v>
      </c>
      <c r="DN7" s="26">
        <v>48.83</v>
      </c>
      <c r="DO7" s="26">
        <v>49.96</v>
      </c>
      <c r="DP7" s="26">
        <v>50.82</v>
      </c>
      <c r="DQ7" s="26">
        <v>51.82</v>
      </c>
      <c r="DR7" s="26">
        <v>52.02</v>
      </c>
      <c r="DS7" s="26">
        <v>5.32</v>
      </c>
      <c r="DT7" s="26">
        <v>7.33</v>
      </c>
      <c r="DU7" s="26">
        <v>6.89</v>
      </c>
      <c r="DV7" s="26">
        <v>7.29</v>
      </c>
      <c r="DW7" s="26">
        <v>7.2</v>
      </c>
      <c r="DX7" s="26">
        <v>17.12</v>
      </c>
      <c r="DY7" s="26">
        <v>18.18</v>
      </c>
      <c r="DZ7" s="26">
        <v>19.32</v>
      </c>
      <c r="EA7" s="26">
        <v>21.16</v>
      </c>
      <c r="EB7" s="26">
        <v>22.72</v>
      </c>
      <c r="EC7" s="26">
        <v>25.37</v>
      </c>
      <c r="ED7" s="26">
        <v>0.22</v>
      </c>
      <c r="EE7" s="26">
        <v>0.22</v>
      </c>
      <c r="EF7" s="26">
        <v>0.39</v>
      </c>
      <c r="EG7" s="26">
        <v>0.4</v>
      </c>
      <c r="EH7" s="26">
        <v>0.44</v>
      </c>
      <c r="EI7" s="26">
        <v>0.54</v>
      </c>
      <c r="EJ7" s="26">
        <v>0.56999999999999995</v>
      </c>
      <c r="EK7" s="26">
        <v>0.52</v>
      </c>
      <c r="EL7" s="26">
        <v>0.48</v>
      </c>
      <c r="EM7" s="26">
        <v>0.48</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2025-01-24T06:46:13Z</dcterms:created>
  <dcterms:modified xsi:type="dcterms:W3CDTF">2025-03-04T09:12:49Z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3.1.8.0</vt:lpwstr>
      <vt:lpwstr>5.0.5.0</vt:lpwstr>
    </vt:vector>
  </property>
  <property fmtid="{DCFEDD21-7773-49B2-8022-6FC58DB5260B}" pid="3" name="LastSavedVersion">
    <vt:lpwstr>3.1.8.0</vt:lpwstr>
  </property>
  <property fmtid="{DCFEDD21-7773-49B2-8022-6FC58DB5260B}" pid="4" name="LastSavedDate">
    <vt:filetime>2025-03-03T06:50:06Z</vt:filetime>
  </property>
</Properties>
</file>