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R元年度業務\公営企業\02 公営企業決算統計\19 経営比較分析表について\05 県HP公表\4下水（公共）\"/>
    </mc:Choice>
  </mc:AlternateContent>
  <workbookProtection workbookAlgorithmName="SHA-512" workbookHashValue="FyZJ+YdFAaU3oPQTlyPeCHPD1uAHPqpusMfNtJzhA9wK2BKRPAVUIcmWjYmxhEik9nVzXCrITSl0HVwYRr7IOA==" workbookSaltValue="IsV3sVcnM0vGWG81tajjD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L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<sst xmlns="http://schemas.openxmlformats.org/spreadsheetml/2006/main" count="228" uniqueCount="114">
  <si>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</si>
  <si>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</si>
  <si>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</si>
  <si>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</si>
  <si>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</si>
  <si>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</si>
  <si>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</si>
  <si>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</si>
  <si>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</si>
  <si>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</si>
  <si>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</si>
  <si>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</si>
  <si>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</si>
  <si>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</si>
  <si>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</si>
  <si>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</si>
  <si>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</si>
  <si>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</si>
  <si>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</si>
  <si>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</si>
  <si>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</si>
  <si>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</si>
  <si>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</si>
  <si>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</si>
  <si>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</si>
  <si>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</si>
  <si>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</si>
  <si>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</si>
  <si>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</si>
  <si>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</si>
  <si>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</si>
  <si>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</si>
  <si>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</si>
  <si>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</si>
  <si>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</si>
  <si>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</si>
  <si>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</si>
  <si>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</si>
  <si>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</si>
  <si>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</si>
  <si>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</si>
  <si>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</si>
  <si>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</si>
  <si>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</si>
  <si>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</si>
  <si>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</si>
  <si>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</si>
  <si>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</si>
  <si>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</si>
  <si>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</si>
  <si>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</si>
  <si>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</si>
  <si>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</si>
  <si>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</si>
  <si>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</si>
  <si>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</si>
  <si>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</si>
  <si>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</si>
  <si>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</si>
  <si>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</si>
  <si>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</si>
  <si>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</si>
  <si>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</si>
  <si>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</si>
  <si>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</si>
  <si>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</si>
  <si>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</si>
  <si>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</si>
  <si>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</si>
  <si>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</si>
  <si>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</si>
  <si>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</si>
  <si>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</si>
  <si>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</si>
  <si>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</si>
  <si>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</si>
  <si>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</si>
  <si>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</si>
  <si>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</si>
  <si>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</si>
  <si>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</si>
  <si>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</si>
  <si>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</si>
  <si>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</si>
  <si>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</si>
  <si>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</si>
  <si>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</si>
  <si>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</si>
  <si>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</si>
  <si>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</si>
  <si>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</si>
  <si>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</si>
  <si>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</si>
  <si>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</si>
  <si>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</si>
  <si>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</si>
  <si>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</si>
  <si>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</si>
  <si>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那須烏山市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</si>
  <si>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</si>
  <si>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</si>
  <si>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</si>
  <si>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</si>
  <si>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</si>
  <si>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</si>
  <si>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</si>
  <si>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</si>
  <si>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</si>
  <si>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</si>
  <si>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</si>
  <si>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</si>
  <si>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経営回収率が低く、汚水処理原価が高い状態であるが、供用開始区域内において、様々な事情から下水道への接続が進まず、水洗化率が低い状態となっている。よって、一般会計繰入金に頼らざるを得ない状況である。</t>
    <rPh sb="0" eb="2">
      <t>ケイエイ</t>
    </rPh>
    <rPh sb="2" eb="4">
      <t>カイシュウ</t>
    </rPh>
    <rPh sb="4" eb="5">
      <t>リツ</t>
    </rPh>
    <rPh sb="6" eb="7">
      <t>ヒク</t>
    </rPh>
    <rPh sb="9" eb="11">
      <t>オスイ</t>
    </rPh>
    <rPh sb="11" eb="13">
      <t>ショリ</t>
    </rPh>
    <rPh sb="13" eb="15">
      <t>ゲンカ</t>
    </rPh>
    <rPh sb="16" eb="17">
      <t>タカ</t>
    </rPh>
    <rPh sb="18" eb="20">
      <t>ジョウタイ</t>
    </rPh>
    <rPh sb="25" eb="27">
      <t>キョウヨウ</t>
    </rPh>
    <rPh sb="27" eb="29">
      <t>カイシ</t>
    </rPh>
    <rPh sb="29" eb="31">
      <t>クイキ</t>
    </rPh>
    <rPh sb="31" eb="32">
      <t>ナイ</t>
    </rPh>
    <rPh sb="37" eb="39">
      <t>サマザマ</t>
    </rPh>
    <rPh sb="40" eb="42">
      <t>ジジョウ</t>
    </rPh>
    <rPh sb="44" eb="47">
      <t>ゲスイドウ</t>
    </rPh>
    <rPh sb="49" eb="51">
      <t>セツゾク</t>
    </rPh>
    <rPh sb="52" eb="53">
      <t>スス</t>
    </rPh>
    <rPh sb="56" eb="59">
      <t>スイセンカ</t>
    </rPh>
    <rPh sb="59" eb="60">
      <t>リツ</t>
    </rPh>
    <rPh sb="61" eb="62">
      <t>ヒク</t>
    </rPh>
    <rPh sb="63" eb="65">
      <t>ジョウタイ</t>
    </rPh>
    <rPh sb="76" eb="78">
      <t>イッパン</t>
    </rPh>
    <rPh sb="78" eb="80">
      <t>カイケイ</t>
    </rPh>
    <rPh sb="80" eb="82">
      <t>クリイレ</t>
    </rPh>
    <rPh sb="82" eb="83">
      <t>キン</t>
    </rPh>
    <rPh sb="84" eb="85">
      <t>タヨ</t>
    </rPh>
    <rPh sb="89" eb="90">
      <t>エ</t>
    </rPh>
    <rPh sb="92" eb="94">
      <t>ジョウキョウ</t>
    </rPh>
    <phoneticPr fontId="4"/>
  </si>
  <si>
    <t>・水洗化率向上に向けた取り組みを継続して行い、さらなる経営健全化に向けた対策を検討していく必要がある。
・将来的に予想される、施設及び管渠の改善更新等については、計画性をもって対応していく必要がある。</t>
    <rPh sb="1" eb="4">
      <t>スイセンカ</t>
    </rPh>
    <rPh sb="4" eb="5">
      <t>リツ</t>
    </rPh>
    <rPh sb="5" eb="7">
      <t>コウジョウ</t>
    </rPh>
    <rPh sb="8" eb="9">
      <t>ム</t>
    </rPh>
    <rPh sb="11" eb="12">
      <t>ト</t>
    </rPh>
    <rPh sb="13" eb="14">
      <t>ク</t>
    </rPh>
    <rPh sb="16" eb="18">
      <t>ケイゾク</t>
    </rPh>
    <rPh sb="20" eb="21">
      <t>オコナ</t>
    </rPh>
    <rPh sb="27" eb="29">
      <t>ケイエイ</t>
    </rPh>
    <rPh sb="29" eb="32">
      <t>ケンゼンカ</t>
    </rPh>
    <rPh sb="33" eb="34">
      <t>ム</t>
    </rPh>
    <rPh sb="36" eb="38">
      <t>タイサク</t>
    </rPh>
    <rPh sb="39" eb="41">
      <t>ケントウ</t>
    </rPh>
    <rPh sb="45" eb="47">
      <t>ヒツヨウ</t>
    </rPh>
    <rPh sb="53" eb="56">
      <t>ショウライテキ</t>
    </rPh>
    <rPh sb="57" eb="59">
      <t>ヨソウ</t>
    </rPh>
    <rPh sb="63" eb="65">
      <t>シセツ</t>
    </rPh>
    <rPh sb="65" eb="66">
      <t>オヨ</t>
    </rPh>
    <rPh sb="67" eb="69">
      <t>カンキョ</t>
    </rPh>
    <rPh sb="70" eb="72">
      <t>カイゼン</t>
    </rPh>
    <rPh sb="72" eb="74">
      <t>コウシン</t>
    </rPh>
    <rPh sb="74" eb="75">
      <t>トウ</t>
    </rPh>
    <rPh sb="81" eb="84">
      <t>ケイカクセイ</t>
    </rPh>
    <rPh sb="88" eb="90">
      <t>タイオウ</t>
    </rPh>
    <rPh sb="94" eb="96">
      <t>ヒツヨウ</t>
    </rPh>
    <phoneticPr fontId="4"/>
  </si>
  <si>
    <t>管渠整備計画に基づいた新設の管渠築造工事は、令和元年度までとなる。平成15年3月31日供用開始のため、耐用年数内ではあるが、将来的には改善等の高額な工事が予想される。令和3年度より、ストックマネジメントの導入を目指している。</t>
    <rPh sb="0" eb="2">
      <t>カンキョ</t>
    </rPh>
    <rPh sb="2" eb="4">
      <t>セイビ</t>
    </rPh>
    <rPh sb="4" eb="6">
      <t>ケイカク</t>
    </rPh>
    <rPh sb="7" eb="8">
      <t>モト</t>
    </rPh>
    <rPh sb="11" eb="13">
      <t>シンセツ</t>
    </rPh>
    <rPh sb="14" eb="16">
      <t>カンキョ</t>
    </rPh>
    <rPh sb="16" eb="18">
      <t>チクゾウ</t>
    </rPh>
    <rPh sb="18" eb="20">
      <t>コウジ</t>
    </rPh>
    <rPh sb="22" eb="24">
      <t>レイワ</t>
    </rPh>
    <rPh sb="24" eb="26">
      <t>ガンネン</t>
    </rPh>
    <rPh sb="26" eb="27">
      <t>ド</t>
    </rPh>
    <rPh sb="33" eb="35">
      <t>ヘイセイ</t>
    </rPh>
    <rPh sb="37" eb="38">
      <t>ネン</t>
    </rPh>
    <rPh sb="39" eb="40">
      <t>ガツ</t>
    </rPh>
    <rPh sb="42" eb="43">
      <t>ニチ</t>
    </rPh>
    <rPh sb="43" eb="45">
      <t>キョウヨウ</t>
    </rPh>
    <rPh sb="45" eb="47">
      <t>カイシ</t>
    </rPh>
    <rPh sb="51" eb="53">
      <t>タイヨウ</t>
    </rPh>
    <rPh sb="53" eb="55">
      <t>ネンスウ</t>
    </rPh>
    <rPh sb="55" eb="56">
      <t>ナイ</t>
    </rPh>
    <rPh sb="62" eb="65">
      <t>ショウライテキ</t>
    </rPh>
    <rPh sb="67" eb="69">
      <t>カイゼン</t>
    </rPh>
    <rPh sb="69" eb="70">
      <t>トウ</t>
    </rPh>
    <rPh sb="71" eb="73">
      <t>コウガク</t>
    </rPh>
    <rPh sb="74" eb="76">
      <t>コウジ</t>
    </rPh>
    <rPh sb="83" eb="85">
      <t>レイワ</t>
    </rPh>
    <rPh sb="86" eb="88">
      <t>ネンド</t>
    </rPh>
    <rPh sb="102" eb="104">
      <t>ドウニュウ</t>
    </rPh>
    <rPh sb="105" eb="107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</si>
</sst>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21-427B-8347-259A0631E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650584"/>
        <c:axId val="345651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0.33</c:v>
                </c:pt>
                <c:pt idx="2">
                  <c:v>0.21</c:v>
                </c:pt>
                <c:pt idx="3">
                  <c:v>0.16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21-427B-8347-259A0631E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650584"/>
        <c:axId val="345651760"/>
      </c:lineChart>
      <c:dateAx>
        <c:axId val="345650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5651760"/>
        <c:crosses val="autoZero"/>
        <c:auto val="1"/>
        <c:lblOffset val="100"/>
        <c:baseTimeUnit val="years"/>
      </c:dateAx>
      <c:valAx>
        <c:axId val="345651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5650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29.43</c:v>
                </c:pt>
                <c:pt idx="1">
                  <c:v>28.93</c:v>
                </c:pt>
                <c:pt idx="2">
                  <c:v>29.21</c:v>
                </c:pt>
                <c:pt idx="3">
                  <c:v>30.79</c:v>
                </c:pt>
                <c:pt idx="4">
                  <c:v>30.29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4-42E7-864D-94A9B64A0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264128"/>
        <c:axId val="347049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41.63</c:v>
                </c:pt>
                <c:pt idx="1">
                  <c:v>44.89</c:v>
                </c:pt>
                <c:pt idx="2">
                  <c:v>40.75</c:v>
                </c:pt>
                <c:pt idx="3">
                  <c:v>53.5</c:v>
                </c:pt>
                <c:pt idx="4">
                  <c:v>52.58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24-42E7-864D-94A9B64A0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264128"/>
        <c:axId val="347049512"/>
      </c:lineChart>
      <c:dateAx>
        <c:axId val="347264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7049512"/>
        <c:crosses val="autoZero"/>
        <c:auto val="1"/>
        <c:lblOffset val="100"/>
        <c:baseTimeUnit val="years"/>
      </c:dateAx>
      <c:valAx>
        <c:axId val="347049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264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33.450000000000003</c:v>
                </c:pt>
                <c:pt idx="1">
                  <c:v>34.94</c:v>
                </c:pt>
                <c:pt idx="2">
                  <c:v>36.21</c:v>
                </c:pt>
                <c:pt idx="3">
                  <c:v>36.83</c:v>
                </c:pt>
                <c:pt idx="4">
                  <c:v>37.36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4-4672-B4EC-56F784546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605256"/>
        <c:axId val="347609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66.33</c:v>
                </c:pt>
                <c:pt idx="1">
                  <c:v>64.89</c:v>
                </c:pt>
                <c:pt idx="2">
                  <c:v>64.97</c:v>
                </c:pt>
                <c:pt idx="3">
                  <c:v>83.51</c:v>
                </c:pt>
                <c:pt idx="4">
                  <c:v>83.02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04-4672-B4EC-56F784546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605256"/>
        <c:axId val="347609960"/>
      </c:lineChart>
      <c:dateAx>
        <c:axId val="347605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7609960"/>
        <c:crosses val="autoZero"/>
        <c:auto val="1"/>
        <c:lblOffset val="100"/>
        <c:baseTimeUnit val="years"/>
      </c:dateAx>
      <c:valAx>
        <c:axId val="347609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605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89.5</c:v>
                </c:pt>
                <c:pt idx="1">
                  <c:v>85.54</c:v>
                </c:pt>
                <c:pt idx="2">
                  <c:v>90.27</c:v>
                </c:pt>
                <c:pt idx="3">
                  <c:v>94.33</c:v>
                </c:pt>
                <c:pt idx="4">
                  <c:v>91.97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AD-4297-BA6F-0B4659C3C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049904"/>
        <c:axId val="34705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AD-4297-BA6F-0B4659C3C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049904"/>
        <c:axId val="347052256"/>
      </c:lineChart>
      <c:dateAx>
        <c:axId val="34704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7052256"/>
        <c:crosses val="autoZero"/>
        <c:auto val="1"/>
        <c:lblOffset val="100"/>
        <c:baseTimeUnit val="years"/>
      </c:dateAx>
      <c:valAx>
        <c:axId val="34705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049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B-4B0A-AC4E-8D6F4E3F6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051472"/>
        <c:axId val="34704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2B-4B0A-AC4E-8D6F4E3F6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051472"/>
        <c:axId val="347048336"/>
      </c:lineChart>
      <c:dateAx>
        <c:axId val="347051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7048336"/>
        <c:crosses val="autoZero"/>
        <c:auto val="1"/>
        <c:lblOffset val="100"/>
        <c:baseTimeUnit val="years"/>
      </c:dateAx>
      <c:valAx>
        <c:axId val="34704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051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2-4068-855F-4583D568D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047944"/>
        <c:axId val="347048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02-4068-855F-4583D568D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047944"/>
        <c:axId val="347048728"/>
      </c:lineChart>
      <c:dateAx>
        <c:axId val="347047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7048728"/>
        <c:crosses val="autoZero"/>
        <c:auto val="1"/>
        <c:lblOffset val="100"/>
        <c:baseTimeUnit val="years"/>
      </c:dateAx>
      <c:valAx>
        <c:axId val="347048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047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D8-4ADE-ADBD-6149FFDF7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049120"/>
        <c:axId val="347267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D8-4ADE-ADBD-6149FFDF7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049120"/>
        <c:axId val="347267264"/>
      </c:lineChart>
      <c:dateAx>
        <c:axId val="34704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7267264"/>
        <c:crosses val="autoZero"/>
        <c:auto val="1"/>
        <c:lblOffset val="100"/>
        <c:baseTimeUnit val="years"/>
      </c:dateAx>
      <c:valAx>
        <c:axId val="347267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04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3-4F1A-897A-D28CDD9F5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268440"/>
        <c:axId val="347268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E3-4F1A-897A-D28CDD9F5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268440"/>
        <c:axId val="347268832"/>
      </c:lineChart>
      <c:dateAx>
        <c:axId val="347268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7268832"/>
        <c:crosses val="autoZero"/>
        <c:auto val="1"/>
        <c:lblOffset val="100"/>
        <c:baseTimeUnit val="years"/>
      </c:dateAx>
      <c:valAx>
        <c:axId val="347268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268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1-47FD-9117-B73BAACE8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265696"/>
        <c:axId val="347266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1315.67</c:v>
                </c:pt>
                <c:pt idx="1">
                  <c:v>1240.1600000000001</c:v>
                </c:pt>
                <c:pt idx="2">
                  <c:v>1193.49</c:v>
                </c:pt>
                <c:pt idx="3">
                  <c:v>966.33</c:v>
                </c:pt>
                <c:pt idx="4">
                  <c:v>958.81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71-47FD-9117-B73BAACE8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265696"/>
        <c:axId val="347266088"/>
      </c:lineChart>
      <c:dateAx>
        <c:axId val="347265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7266088"/>
        <c:crosses val="autoZero"/>
        <c:auto val="1"/>
        <c:lblOffset val="100"/>
        <c:baseTimeUnit val="years"/>
      </c:dateAx>
      <c:valAx>
        <c:axId val="347266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265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40.56</c:v>
                </c:pt>
                <c:pt idx="1">
                  <c:v>47.11</c:v>
                </c:pt>
                <c:pt idx="2">
                  <c:v>50.86</c:v>
                </c:pt>
                <c:pt idx="3">
                  <c:v>52.09</c:v>
                </c:pt>
                <c:pt idx="4">
                  <c:v>40.159999999999997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6B-4C0A-8396-276267452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266480"/>
        <c:axId val="347270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60.78</c:v>
                </c:pt>
                <c:pt idx="1">
                  <c:v>60.17</c:v>
                </c:pt>
                <c:pt idx="2">
                  <c:v>65.569999999999993</c:v>
                </c:pt>
                <c:pt idx="3">
                  <c:v>81.739999999999995</c:v>
                </c:pt>
                <c:pt idx="4">
                  <c:v>82.88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6B-4C0A-8396-276267452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266480"/>
        <c:axId val="347270400"/>
      </c:lineChart>
      <c:dateAx>
        <c:axId val="34726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7270400"/>
        <c:crosses val="autoZero"/>
        <c:auto val="1"/>
        <c:lblOffset val="100"/>
        <c:baseTimeUnit val="years"/>
      </c:dateAx>
      <c:valAx>
        <c:axId val="347270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266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382.38</c:v>
                </c:pt>
                <c:pt idx="1">
                  <c:v>330.08</c:v>
                </c:pt>
                <c:pt idx="2">
                  <c:v>305.95</c:v>
                </c:pt>
                <c:pt idx="3">
                  <c:v>301.16000000000003</c:v>
                </c:pt>
                <c:pt idx="4">
                  <c:v>391.99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0-4FCB-81A1-F1E1F6338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270792"/>
        <c:axId val="34727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276.26</c:v>
                </c:pt>
                <c:pt idx="1">
                  <c:v>281.52999999999997</c:v>
                </c:pt>
                <c:pt idx="2">
                  <c:v>263.04000000000002</c:v>
                </c:pt>
                <c:pt idx="3">
                  <c:v>194.31</c:v>
                </c:pt>
                <c:pt idx="4">
                  <c:v>190.99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90-4FCB-81A1-F1E1F6338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270792"/>
        <c:axId val="347271184"/>
      </c:lineChart>
      <c:dateAx>
        <c:axId val="347270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7271184"/>
        <c:crosses val="autoZero"/>
        <c:auto val="1"/>
        <c:lblOffset val="100"/>
        <c:baseTimeUnit val="years"/>
      </c:dateAx>
      <c:valAx>
        <c:axId val="34727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270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栃木県　那須烏山市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Cc2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26654</v>
      </c>
      <c r="AM8" s="68"/>
      <c r="AN8" s="68"/>
      <c r="AO8" s="68"/>
      <c r="AP8" s="68"/>
      <c r="AQ8" s="68"/>
      <c r="AR8" s="68"/>
      <c r="AS8" s="68"/>
      <c r="AT8" s="67">
        <f>データ!T6</f>
        <v>174.35</v>
      </c>
      <c r="AU8" s="67"/>
      <c r="AV8" s="67"/>
      <c r="AW8" s="67"/>
      <c r="AX8" s="67"/>
      <c r="AY8" s="67"/>
      <c r="AZ8" s="67"/>
      <c r="BA8" s="67"/>
      <c r="BB8" s="67">
        <f>データ!U6</f>
        <v>152.88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11.97</v>
      </c>
      <c r="Q10" s="67"/>
      <c r="R10" s="67"/>
      <c r="S10" s="67"/>
      <c r="T10" s="67"/>
      <c r="U10" s="67"/>
      <c r="V10" s="67"/>
      <c r="W10" s="67">
        <f>データ!Q6</f>
        <v>94.48</v>
      </c>
      <c r="X10" s="67"/>
      <c r="Y10" s="67"/>
      <c r="Z10" s="67"/>
      <c r="AA10" s="67"/>
      <c r="AB10" s="67"/>
      <c r="AC10" s="67"/>
      <c r="AD10" s="68">
        <f>データ!R6</f>
        <v>2754</v>
      </c>
      <c r="AE10" s="68"/>
      <c r="AF10" s="68"/>
      <c r="AG10" s="68"/>
      <c r="AH10" s="68"/>
      <c r="AI10" s="68"/>
      <c r="AJ10" s="68"/>
      <c r="AK10" s="2"/>
      <c r="AL10" s="68">
        <f>データ!V6</f>
        <v>3164</v>
      </c>
      <c r="AM10" s="68"/>
      <c r="AN10" s="68"/>
      <c r="AO10" s="68"/>
      <c r="AP10" s="68"/>
      <c r="AQ10" s="68"/>
      <c r="AR10" s="68"/>
      <c r="AS10" s="68"/>
      <c r="AT10" s="67">
        <f>データ!W6</f>
        <v>1.2</v>
      </c>
      <c r="AU10" s="67"/>
      <c r="AV10" s="67"/>
      <c r="AW10" s="67"/>
      <c r="AX10" s="67"/>
      <c r="AY10" s="67"/>
      <c r="AZ10" s="67"/>
      <c r="BA10" s="67"/>
      <c r="BB10" s="67">
        <f>データ!X6</f>
        <v>2636.67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111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113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112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【682.78】</v>
      </c>
      <c r="I86" s="26" t="str">
        <f>データ!CA6</f>
        <v>【100.91】</v>
      </c>
      <c r="J86" s="26" t="str">
        <f>データ!CL6</f>
        <v>【136.86】</v>
      </c>
      <c r="K86" s="26" t="str">
        <f>データ!CW6</f>
        <v>【58.98】</v>
      </c>
      <c r="L86" s="26" t="str">
        <f>データ!DH6</f>
        <v>【95.20】</v>
      </c>
      <c r="M86" s="26" t="s">
        <v>45</v>
      </c>
      <c r="N86" s="26" t="s">
        <v>45</v>
      </c>
      <c r="O86" s="26" t="str">
        <f>データ!EO6</f>
        <v>【0.23】</v>
      </c>
    </row>
  </sheetData>
  <sheetProtection algorithmName="SHA-512" hashValue="wea3C06O2FOu6kztp/4gl8bFwXDrB93Xl+Vo561CO/gJ6FadR3GpV8fV1K58rFHP5NAIbhEnuWLq7SDZRZWMXQ==" saltValue="+lnbUOCkLTdU08v4ZZxQG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6" t="s">
        <v>55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28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92151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栃木県　那須烏山市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11.97</v>
      </c>
      <c r="Q6" s="34">
        <f t="shared" si="3"/>
        <v>94.48</v>
      </c>
      <c r="R6" s="34">
        <f t="shared" si="3"/>
        <v>2754</v>
      </c>
      <c r="S6" s="34">
        <f t="shared" si="3"/>
        <v>26654</v>
      </c>
      <c r="T6" s="34">
        <f t="shared" si="3"/>
        <v>174.35</v>
      </c>
      <c r="U6" s="34">
        <f t="shared" si="3"/>
        <v>152.88</v>
      </c>
      <c r="V6" s="34">
        <f t="shared" si="3"/>
        <v>3164</v>
      </c>
      <c r="W6" s="34">
        <f t="shared" si="3"/>
        <v>1.2</v>
      </c>
      <c r="X6" s="34">
        <f t="shared" si="3"/>
        <v>2636.67</v>
      </c>
      <c r="Y6" s="35">
        <f>IF(Y7="",NA(),Y7)</f>
        <v>89.5</v>
      </c>
      <c r="Z6" s="35">
        <f t="shared" ref="Z6:AH6" si="4">IF(Z7="",NA(),Z7)</f>
        <v>85.54</v>
      </c>
      <c r="AA6" s="35">
        <f t="shared" si="4"/>
        <v>90.27</v>
      </c>
      <c r="AB6" s="35">
        <f t="shared" si="4"/>
        <v>94.33</v>
      </c>
      <c r="AC6" s="35">
        <f t="shared" si="4"/>
        <v>91.97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1315.67</v>
      </c>
      <c r="BL6" s="35">
        <f t="shared" si="7"/>
        <v>1240.1600000000001</v>
      </c>
      <c r="BM6" s="35">
        <f t="shared" si="7"/>
        <v>1193.49</v>
      </c>
      <c r="BN6" s="35">
        <f t="shared" si="7"/>
        <v>966.33</v>
      </c>
      <c r="BO6" s="35">
        <f t="shared" si="7"/>
        <v>958.81</v>
      </c>
      <c r="BP6" s="34" t="str">
        <f>IF(BP7="","",IF(BP7="-","【-】","【"&amp;SUBSTITUTE(TEXT(BP7,"#,##0.00"),"-","△")&amp;"】"))</f>
        <v>【682.78】</v>
      </c>
      <c r="BQ6" s="35">
        <f>IF(BQ7="",NA(),BQ7)</f>
        <v>40.56</v>
      </c>
      <c r="BR6" s="35">
        <f t="shared" ref="BR6:BZ6" si="8">IF(BR7="",NA(),BR7)</f>
        <v>47.11</v>
      </c>
      <c r="BS6" s="35">
        <f t="shared" si="8"/>
        <v>50.86</v>
      </c>
      <c r="BT6" s="35">
        <f t="shared" si="8"/>
        <v>52.09</v>
      </c>
      <c r="BU6" s="35">
        <f t="shared" si="8"/>
        <v>40.159999999999997</v>
      </c>
      <c r="BV6" s="35">
        <f t="shared" si="8"/>
        <v>60.78</v>
      </c>
      <c r="BW6" s="35">
        <f t="shared" si="8"/>
        <v>60.17</v>
      </c>
      <c r="BX6" s="35">
        <f t="shared" si="8"/>
        <v>65.569999999999993</v>
      </c>
      <c r="BY6" s="35">
        <f t="shared" si="8"/>
        <v>81.739999999999995</v>
      </c>
      <c r="BZ6" s="35">
        <f t="shared" si="8"/>
        <v>82.88</v>
      </c>
      <c r="CA6" s="34" t="str">
        <f>IF(CA7="","",IF(CA7="-","【-】","【"&amp;SUBSTITUTE(TEXT(CA7,"#,##0.00"),"-","△")&amp;"】"))</f>
        <v>【100.91】</v>
      </c>
      <c r="CB6" s="35">
        <f>IF(CB7="",NA(),CB7)</f>
        <v>382.38</v>
      </c>
      <c r="CC6" s="35">
        <f t="shared" ref="CC6:CK6" si="9">IF(CC7="",NA(),CC7)</f>
        <v>330.08</v>
      </c>
      <c r="CD6" s="35">
        <f t="shared" si="9"/>
        <v>305.95</v>
      </c>
      <c r="CE6" s="35">
        <f t="shared" si="9"/>
        <v>301.16000000000003</v>
      </c>
      <c r="CF6" s="35">
        <f t="shared" si="9"/>
        <v>391.99</v>
      </c>
      <c r="CG6" s="35">
        <f t="shared" si="9"/>
        <v>276.26</v>
      </c>
      <c r="CH6" s="35">
        <f t="shared" si="9"/>
        <v>281.52999999999997</v>
      </c>
      <c r="CI6" s="35">
        <f t="shared" si="9"/>
        <v>263.04000000000002</v>
      </c>
      <c r="CJ6" s="35">
        <f t="shared" si="9"/>
        <v>194.31</v>
      </c>
      <c r="CK6" s="35">
        <f t="shared" si="9"/>
        <v>190.99</v>
      </c>
      <c r="CL6" s="34" t="str">
        <f>IF(CL7="","",IF(CL7="-","【-】","【"&amp;SUBSTITUTE(TEXT(CL7,"#,##0.00"),"-","△")&amp;"】"))</f>
        <v>【136.86】</v>
      </c>
      <c r="CM6" s="35">
        <f>IF(CM7="",NA(),CM7)</f>
        <v>29.43</v>
      </c>
      <c r="CN6" s="35">
        <f t="shared" ref="CN6:CV6" si="10">IF(CN7="",NA(),CN7)</f>
        <v>28.93</v>
      </c>
      <c r="CO6" s="35">
        <f t="shared" si="10"/>
        <v>29.21</v>
      </c>
      <c r="CP6" s="35">
        <f t="shared" si="10"/>
        <v>30.79</v>
      </c>
      <c r="CQ6" s="35">
        <f t="shared" si="10"/>
        <v>30.29</v>
      </c>
      <c r="CR6" s="35">
        <f t="shared" si="10"/>
        <v>41.63</v>
      </c>
      <c r="CS6" s="35">
        <f t="shared" si="10"/>
        <v>44.89</v>
      </c>
      <c r="CT6" s="35">
        <f t="shared" si="10"/>
        <v>40.75</v>
      </c>
      <c r="CU6" s="35">
        <f t="shared" si="10"/>
        <v>53.5</v>
      </c>
      <c r="CV6" s="35">
        <f t="shared" si="10"/>
        <v>52.58</v>
      </c>
      <c r="CW6" s="34" t="str">
        <f>IF(CW7="","",IF(CW7="-","【-】","【"&amp;SUBSTITUTE(TEXT(CW7,"#,##0.00"),"-","△")&amp;"】"))</f>
        <v>【58.98】</v>
      </c>
      <c r="CX6" s="35">
        <f>IF(CX7="",NA(),CX7)</f>
        <v>33.450000000000003</v>
      </c>
      <c r="CY6" s="35">
        <f t="shared" ref="CY6:DG6" si="11">IF(CY7="",NA(),CY7)</f>
        <v>34.94</v>
      </c>
      <c r="CZ6" s="35">
        <f t="shared" si="11"/>
        <v>36.21</v>
      </c>
      <c r="DA6" s="35">
        <f t="shared" si="11"/>
        <v>36.83</v>
      </c>
      <c r="DB6" s="35">
        <f t="shared" si="11"/>
        <v>37.36</v>
      </c>
      <c r="DC6" s="35">
        <f t="shared" si="11"/>
        <v>66.33</v>
      </c>
      <c r="DD6" s="35">
        <f t="shared" si="11"/>
        <v>64.89</v>
      </c>
      <c r="DE6" s="35">
        <f t="shared" si="11"/>
        <v>64.97</v>
      </c>
      <c r="DF6" s="35">
        <f t="shared" si="11"/>
        <v>83.51</v>
      </c>
      <c r="DG6" s="35">
        <f t="shared" si="11"/>
        <v>83.02</v>
      </c>
      <c r="DH6" s="34" t="str">
        <f>IF(DH7="","",IF(DH7="-","【-】","【"&amp;SUBSTITUTE(TEXT(DH7,"#,##0.00"),"-","△")&amp;"】"))</f>
        <v>【95.20】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0.16</v>
      </c>
      <c r="EK6" s="35">
        <f t="shared" si="14"/>
        <v>0.33</v>
      </c>
      <c r="EL6" s="35">
        <f t="shared" si="14"/>
        <v>0.21</v>
      </c>
      <c r="EM6" s="35">
        <f t="shared" si="14"/>
        <v>0.16</v>
      </c>
      <c r="EN6" s="35">
        <f t="shared" si="14"/>
        <v>0.13</v>
      </c>
      <c r="EO6" s="34" t="str">
        <f>IF(EO7="","",IF(EO7="-","【-】","【"&amp;SUBSTITUTE(TEXT(EO7,"#,##0.00"),"-","△")&amp;"】"))</f>
        <v>【0.23】</v>
      </c>
    </row>
    <row r="7" spans="1:145" s="36" customFormat="1" x14ac:dyDescent="0.15">
      <c r="A7" s="28"/>
      <c r="B7" s="37">
        <v>2018</v>
      </c>
      <c r="C7" s="37">
        <v>92151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11.97</v>
      </c>
      <c r="Q7" s="38">
        <v>94.48</v>
      </c>
      <c r="R7" s="38">
        <v>2754</v>
      </c>
      <c r="S7" s="38">
        <v>26654</v>
      </c>
      <c r="T7" s="38">
        <v>174.35</v>
      </c>
      <c r="U7" s="38">
        <v>152.88</v>
      </c>
      <c r="V7" s="38">
        <v>3164</v>
      </c>
      <c r="W7" s="38">
        <v>1.2</v>
      </c>
      <c r="X7" s="38">
        <v>2636.67</v>
      </c>
      <c r="Y7" s="38">
        <v>89.5</v>
      </c>
      <c r="Z7" s="38">
        <v>85.54</v>
      </c>
      <c r="AA7" s="38">
        <v>90.27</v>
      </c>
      <c r="AB7" s="38">
        <v>94.33</v>
      </c>
      <c r="AC7" s="38">
        <v>91.97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1315.67</v>
      </c>
      <c r="BL7" s="38">
        <v>1240.1600000000001</v>
      </c>
      <c r="BM7" s="38">
        <v>1193.49</v>
      </c>
      <c r="BN7" s="38">
        <v>966.33</v>
      </c>
      <c r="BO7" s="38">
        <v>958.81</v>
      </c>
      <c r="BP7" s="38">
        <v>682.78</v>
      </c>
      <c r="BQ7" s="38">
        <v>40.56</v>
      </c>
      <c r="BR7" s="38">
        <v>47.11</v>
      </c>
      <c r="BS7" s="38">
        <v>50.86</v>
      </c>
      <c r="BT7" s="38">
        <v>52.09</v>
      </c>
      <c r="BU7" s="38">
        <v>40.159999999999997</v>
      </c>
      <c r="BV7" s="38">
        <v>60.78</v>
      </c>
      <c r="BW7" s="38">
        <v>60.17</v>
      </c>
      <c r="BX7" s="38">
        <v>65.569999999999993</v>
      </c>
      <c r="BY7" s="38">
        <v>81.739999999999995</v>
      </c>
      <c r="BZ7" s="38">
        <v>82.88</v>
      </c>
      <c r="CA7" s="38">
        <v>100.91</v>
      </c>
      <c r="CB7" s="38">
        <v>382.38</v>
      </c>
      <c r="CC7" s="38">
        <v>330.08</v>
      </c>
      <c r="CD7" s="38">
        <v>305.95</v>
      </c>
      <c r="CE7" s="38">
        <v>301.16000000000003</v>
      </c>
      <c r="CF7" s="38">
        <v>391.99</v>
      </c>
      <c r="CG7" s="38">
        <v>276.26</v>
      </c>
      <c r="CH7" s="38">
        <v>281.52999999999997</v>
      </c>
      <c r="CI7" s="38">
        <v>263.04000000000002</v>
      </c>
      <c r="CJ7" s="38">
        <v>194.31</v>
      </c>
      <c r="CK7" s="38">
        <v>190.99</v>
      </c>
      <c r="CL7" s="38">
        <v>136.86000000000001</v>
      </c>
      <c r="CM7" s="38">
        <v>29.43</v>
      </c>
      <c r="CN7" s="38">
        <v>28.93</v>
      </c>
      <c r="CO7" s="38">
        <v>29.21</v>
      </c>
      <c r="CP7" s="38">
        <v>30.79</v>
      </c>
      <c r="CQ7" s="38">
        <v>30.29</v>
      </c>
      <c r="CR7" s="38">
        <v>41.63</v>
      </c>
      <c r="CS7" s="38">
        <v>44.89</v>
      </c>
      <c r="CT7" s="38">
        <v>40.75</v>
      </c>
      <c r="CU7" s="38">
        <v>53.5</v>
      </c>
      <c r="CV7" s="38">
        <v>52.58</v>
      </c>
      <c r="CW7" s="38">
        <v>58.98</v>
      </c>
      <c r="CX7" s="38">
        <v>33.450000000000003</v>
      </c>
      <c r="CY7" s="38">
        <v>34.94</v>
      </c>
      <c r="CZ7" s="38">
        <v>36.21</v>
      </c>
      <c r="DA7" s="38">
        <v>36.83</v>
      </c>
      <c r="DB7" s="38">
        <v>37.36</v>
      </c>
      <c r="DC7" s="38">
        <v>66.33</v>
      </c>
      <c r="DD7" s="38">
        <v>64.89</v>
      </c>
      <c r="DE7" s="38">
        <v>64.97</v>
      </c>
      <c r="DF7" s="38">
        <v>83.51</v>
      </c>
      <c r="DG7" s="38">
        <v>83.02</v>
      </c>
      <c r="DH7" s="38">
        <v>95.2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0.16</v>
      </c>
      <c r="EK7" s="38">
        <v>0.33</v>
      </c>
      <c r="EL7" s="38">
        <v>0.21</v>
      </c>
      <c r="EM7" s="38">
        <v>0.16</v>
      </c>
      <c r="EN7" s="38">
        <v>0.13</v>
      </c>
      <c r="EO7" s="38">
        <v>0.23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2019-12-05T05:02:18Z</dcterms:created>
  <dcterms:modified xsi:type="dcterms:W3CDTF">2020-02-26T23:14:10Z</dcterms:modified>
  <cp:category/>
</cp:coreProperties>
</file>