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１上水道\"/>
    </mc:Choice>
  </mc:AlternateContent>
  <xr:revisionPtr revIDLastSave="0" documentId="13_ncr:1_{6BEA8409-689D-4B77-973B-4E5CE5CAEB0D}" xr6:coauthVersionLast="47" xr6:coauthVersionMax="47" xr10:uidLastSave="{00000000-0000-0000-0000-000000000000}"/>
  <workbookProtection workbookAlgorithmName="SHA-512" workbookHashValue="70u/tWbtyg//UiTTMR7TA43gr7RUd6f3M6eeGLJ3JBnwBQ9aBIjpkqOVSV4GMvI0R01+J2kQnWnaRA1M2pX95w==" workbookSaltValue="3/7IKKnY0+i90AA+tg2xDg=="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I10" i="4" s="1"/>
  <c r="N6" i="5"/>
  <c r="B10" i="4" s="1"/>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H85" i="4"/>
  <c r="F85" i="4"/>
  <c r="E85" i="4"/>
  <c r="BB10" i="4"/>
  <c r="AT10" i="4"/>
  <c r="AL10" i="4"/>
  <c r="W10" i="4"/>
  <c r="AT8" i="4"/>
  <c r="AL8" i="4"/>
  <c r="AD8" i="4"/>
  <c r="P8" i="4"/>
  <c r="I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<sst xmlns="http://schemas.openxmlformats.org/spreadsheetml/2006/main" count="228" uniqueCount="114">
  <si>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</si>
  <si>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</si>
  <si>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</si>
  <si>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</si>
  <si>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</si>
  <si>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</si>
  <si>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</si>
  <si>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</si>
  <si>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</si>
  <si>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</si>
  <si>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</si>
  <si>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</si>
  <si>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</si>
  <si>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</si>
  <si>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</si>
  <si>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</si>
  <si>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</si>
  <si>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</si>
  <si>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</si>
  <si>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</si>
  <si>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</si>
  <si>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</si>
  <si>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</si>
  <si>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</si>
  <si>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</si>
  <si>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</si>
  <si>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</si>
  <si>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</si>
  <si>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</si>
  <si>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</si>
  <si>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</si>
  <si>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</si>
  <si>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</si>
  <si>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</si>
  <si>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</si>
  <si>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</si>
  <si>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</si>
  <si>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</si>
  <si>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</si>
  <si>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</si>
  <si>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</si>
  <si>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</si>
  <si>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</si>
  <si>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</si>
  <si>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</si>
  <si>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</si>
  <si>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</si>
  <si>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</si>
  <si>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</si>
  <si>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</si>
  <si>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</si>
  <si>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</si>
  <si>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</si>
  <si>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</si>
  <si>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</si>
  <si>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</si>
  <si>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</si>
  <si>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</si>
  <si>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</si>
  <si>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</si>
  <si>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</si>
  <si>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</si>
  <si>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</si>
  <si>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</si>
  <si>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</si>
  <si>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</si>
  <si>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</si>
  <si>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</si>
  <si>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</si>
  <si>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</si>
  <si>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</si>
  <si>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</si>
  <si>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</si>
  <si>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</si>
  <si>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</si>
  <si>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</si>
  <si>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</si>
  <si>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</si>
  <si>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</si>
  <si>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</si>
  <si>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</si>
  <si>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</si>
  <si>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</si>
  <si>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</si>
  <si>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</si>
  <si>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</si>
  <si>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</si>
  <si>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</si>
  <si>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</si>
  <si>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</si>
  <si>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</si>
  <si>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</si>
  <si>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</si>
  <si>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那須烏山市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</si>
  <si>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</si>
  <si>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</si>
  <si>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</si>
  <si>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</si>
  <si>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</si>
  <si>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</si>
  <si>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</si>
  <si>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</si>
  <si>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</si>
  <si>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</si>
  <si>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</si>
  <si>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</si>
  <si>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</si>
  <si>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</si>
  <si>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</si>
  <si>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</si>
  <si>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</si>
  <si>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現在の指標からは健全経営と言えるものの、設備の老朽化は確実に進んでいる。
　給水収益が減少し続けている中にあっても、今後大きな更新需要は確実に訪れることから、収支の整合性が保たれた投資になるよう、料金改定・統廃合・ダウンサイジングなどを行いながら計画的に実施していく。</t>
    <rPh sb="1" eb="3">
      <t>ゲンザイ</t>
    </rPh>
    <rPh sb="4" eb="6">
      <t>シヒョウ</t>
    </rPh>
    <rPh sb="9" eb="11">
      <t>ケンゼン</t>
    </rPh>
    <rPh sb="11" eb="13">
      <t>ケイエイ</t>
    </rPh>
    <rPh sb="14" eb="15">
      <t>イ</t>
    </rPh>
    <rPh sb="21" eb="23">
      <t>セツビ</t>
    </rPh>
    <rPh sb="24" eb="27">
      <t>ロウキュウカ</t>
    </rPh>
    <rPh sb="28" eb="30">
      <t>カクジツ</t>
    </rPh>
    <rPh sb="31" eb="32">
      <t>スス</t>
    </rPh>
    <rPh sb="39" eb="41">
      <t>キュウスイ</t>
    </rPh>
    <rPh sb="41" eb="43">
      <t>シュウエキ</t>
    </rPh>
    <rPh sb="44" eb="46">
      <t>ゲンショウ</t>
    </rPh>
    <rPh sb="47" eb="48">
      <t>ツヅ</t>
    </rPh>
    <rPh sb="52" eb="53">
      <t>ナカ</t>
    </rPh>
    <rPh sb="59" eb="61">
      <t>コンゴ</t>
    </rPh>
    <rPh sb="61" eb="62">
      <t>オオ</t>
    </rPh>
    <rPh sb="64" eb="66">
      <t>コウシン</t>
    </rPh>
    <rPh sb="66" eb="68">
      <t>ジュヨウ</t>
    </rPh>
    <rPh sb="69" eb="71">
      <t>カクジツ</t>
    </rPh>
    <rPh sb="72" eb="73">
      <t>オトズ</t>
    </rPh>
    <rPh sb="99" eb="101">
      <t>リョウキン</t>
    </rPh>
    <rPh sb="101" eb="103">
      <t>カイテイ</t>
    </rPh>
    <rPh sb="104" eb="107">
      <t>トウハイゴウ</t>
    </rPh>
    <rPh sb="119" eb="120">
      <t>オコナ</t>
    </rPh>
    <rPh sb="124" eb="127">
      <t>ケイカクテキ</t>
    </rPh>
    <rPh sb="128" eb="130">
      <t>ジッシ</t>
    </rPh>
    <phoneticPr fontId="4"/>
  </si>
  <si>
    <t>　「経営収支比率」「料金回収率」がともに100％を超えており、「流動比率」も300％を超えて平均的な水準を維持していることから、健全な経営であると言える。
　また、「給水原価」についてはこれまで平均より高い傾向があったが、経常費用の減少により平均を下回るようになってきた。
　しかしながら、給水収益は減少し続けていることから、健全経営を維持していくためにも引き続き費用の削減に努めていく必要がある。「有収率」が平均に比べて非常に低く、これを改善することで動力費等の費用削減が見込めることから、引き続き漏水調査及び修繕を実施していく。</t>
    <rPh sb="2" eb="4">
      <t>ケイエイ</t>
    </rPh>
    <rPh sb="4" eb="6">
      <t>シュウシ</t>
    </rPh>
    <rPh sb="6" eb="8">
      <t>ヒリツ</t>
    </rPh>
    <rPh sb="10" eb="12">
      <t>リョウキン</t>
    </rPh>
    <rPh sb="12" eb="14">
      <t>カイシュウ</t>
    </rPh>
    <rPh sb="14" eb="15">
      <t>リツ</t>
    </rPh>
    <rPh sb="25" eb="26">
      <t>コ</t>
    </rPh>
    <rPh sb="32" eb="34">
      <t>リュウドウ</t>
    </rPh>
    <rPh sb="34" eb="36">
      <t>ヒリツ</t>
    </rPh>
    <rPh sb="43" eb="44">
      <t>コ</t>
    </rPh>
    <rPh sb="46" eb="49">
      <t>ヘイキンテキ</t>
    </rPh>
    <rPh sb="50" eb="52">
      <t>スイジュン</t>
    </rPh>
    <rPh sb="53" eb="55">
      <t>イジ</t>
    </rPh>
    <rPh sb="83" eb="85">
      <t>キュウスイ</t>
    </rPh>
    <rPh sb="85" eb="87">
      <t>ゲンカ</t>
    </rPh>
    <rPh sb="97" eb="99">
      <t>ヘイキン</t>
    </rPh>
    <rPh sb="101" eb="102">
      <t>タカ</t>
    </rPh>
    <rPh sb="103" eb="105">
      <t>ケイコウ</t>
    </rPh>
    <rPh sb="111" eb="113">
      <t>ケイジョウ</t>
    </rPh>
    <rPh sb="113" eb="115">
      <t>ヒヨウ</t>
    </rPh>
    <rPh sb="116" eb="118">
      <t>ゲンショウ</t>
    </rPh>
    <rPh sb="121" eb="123">
      <t>ヘイキン</t>
    </rPh>
    <rPh sb="124" eb="126">
      <t>シタマワ</t>
    </rPh>
    <rPh sb="145" eb="147">
      <t>キュウスイ</t>
    </rPh>
    <rPh sb="147" eb="149">
      <t>シュウエキ</t>
    </rPh>
    <rPh sb="150" eb="152">
      <t>ゲンショウ</t>
    </rPh>
    <rPh sb="153" eb="154">
      <t>ツヅ</t>
    </rPh>
    <rPh sb="163" eb="165">
      <t>ケンゼン</t>
    </rPh>
    <rPh sb="165" eb="167">
      <t>ケイエイ</t>
    </rPh>
    <rPh sb="168" eb="170">
      <t>イジ</t>
    </rPh>
    <rPh sb="178" eb="179">
      <t>ヒ</t>
    </rPh>
    <rPh sb="180" eb="181">
      <t>ツヅ</t>
    </rPh>
    <rPh sb="182" eb="184">
      <t>ヒヨウ</t>
    </rPh>
    <rPh sb="185" eb="187">
      <t>サクゲン</t>
    </rPh>
    <rPh sb="188" eb="189">
      <t>ツト</t>
    </rPh>
    <rPh sb="193" eb="195">
      <t>ヒツヨウ</t>
    </rPh>
    <rPh sb="200" eb="203">
      <t>ユウシュウリツ</t>
    </rPh>
    <rPh sb="205" eb="207">
      <t>ヘイキン</t>
    </rPh>
    <rPh sb="208" eb="209">
      <t>クラ</t>
    </rPh>
    <rPh sb="211" eb="213">
      <t>ヒジョウ</t>
    </rPh>
    <rPh sb="214" eb="215">
      <t>ヒク</t>
    </rPh>
    <rPh sb="220" eb="222">
      <t>カイゼン</t>
    </rPh>
    <rPh sb="227" eb="231">
      <t>ドウリョクヒトウ</t>
    </rPh>
    <rPh sb="232" eb="234">
      <t>ヒヨウ</t>
    </rPh>
    <rPh sb="234" eb="236">
      <t>サクゲン</t>
    </rPh>
    <rPh sb="237" eb="239">
      <t>ミコ</t>
    </rPh>
    <rPh sb="246" eb="247">
      <t>ヒ</t>
    </rPh>
    <rPh sb="248" eb="249">
      <t>ツヅ</t>
    </rPh>
    <rPh sb="250" eb="252">
      <t>ロウスイ</t>
    </rPh>
    <rPh sb="252" eb="254">
      <t>チョウサ</t>
    </rPh>
    <rPh sb="254" eb="255">
      <t>オヨ</t>
    </rPh>
    <rPh sb="256" eb="258">
      <t>シュウゼン</t>
    </rPh>
    <rPh sb="259" eb="261">
      <t>ジッシ</t>
    </rPh>
    <phoneticPr fontId="4"/>
  </si>
  <si>
    <t>「有形固定資産減価償却率」が平均値を上回っており、老朽化した施設が多くなっている状況である。資金面から、故障等がなければ償却期間が終了しても積極的な更新は行っていないため、今後も同程度を推移する見込である。
　また、「管路経年化率」が増加しており、管路の更新が必要な状況になっている。「管路更新率」から、従来は管路更新がほとんど進んでいない状況であったが、令和３年度から管路更新計画に基づいた継続的な管路更新を開始したので今後は改善が見込まれる。</t>
    <rPh sb="1" eb="3">
      <t>ユウケイ</t>
    </rPh>
    <rPh sb="3" eb="5">
      <t>コテイ</t>
    </rPh>
    <rPh sb="5" eb="7">
      <t>シサン</t>
    </rPh>
    <rPh sb="7" eb="9">
      <t>ゲンカ</t>
    </rPh>
    <rPh sb="9" eb="11">
      <t>ショウキャク</t>
    </rPh>
    <rPh sb="11" eb="12">
      <t>リツ</t>
    </rPh>
    <rPh sb="14" eb="16">
      <t>ヘイキン</t>
    </rPh>
    <rPh sb="16" eb="17">
      <t>チ</t>
    </rPh>
    <rPh sb="18" eb="20">
      <t>ウワマワ</t>
    </rPh>
    <rPh sb="25" eb="28">
      <t>ロウキュウカ</t>
    </rPh>
    <rPh sb="30" eb="32">
      <t>シセツ</t>
    </rPh>
    <rPh sb="33" eb="34">
      <t>オオ</t>
    </rPh>
    <rPh sb="40" eb="42">
      <t>ジョウキョウ</t>
    </rPh>
    <rPh sb="48" eb="49">
      <t>メン</t>
    </rPh>
    <rPh sb="62" eb="64">
      <t>キカン</t>
    </rPh>
    <rPh sb="70" eb="73">
      <t>セッキョクテキ</t>
    </rPh>
    <rPh sb="74" eb="76">
      <t>コウシン</t>
    </rPh>
    <rPh sb="77" eb="78">
      <t>オコナ</t>
    </rPh>
    <rPh sb="86" eb="88">
      <t>コンゴ</t>
    </rPh>
    <rPh sb="89" eb="92">
      <t>ドウテイド</t>
    </rPh>
    <rPh sb="93" eb="95">
      <t>スイイ</t>
    </rPh>
    <rPh sb="97" eb="99">
      <t>ミコミ</t>
    </rPh>
    <rPh sb="109" eb="111">
      <t>カンロ</t>
    </rPh>
    <rPh sb="111" eb="114">
      <t>ケイネンカ</t>
    </rPh>
    <rPh sb="114" eb="115">
      <t>リツ</t>
    </rPh>
    <rPh sb="117" eb="119">
      <t>ゾウカ</t>
    </rPh>
    <rPh sb="124" eb="126">
      <t>カンロ</t>
    </rPh>
    <rPh sb="127" eb="129">
      <t>コウシン</t>
    </rPh>
    <rPh sb="130" eb="132">
      <t>ヒツヨウ</t>
    </rPh>
    <rPh sb="133" eb="135">
      <t>ジョウキョウ</t>
    </rPh>
    <rPh sb="143" eb="145">
      <t>カンロ</t>
    </rPh>
    <rPh sb="145" eb="147">
      <t>コウシン</t>
    </rPh>
    <rPh sb="147" eb="148">
      <t>リツ</t>
    </rPh>
    <rPh sb="152" eb="154">
      <t>ジュウライ</t>
    </rPh>
    <rPh sb="155" eb="159">
      <t>カンロコウシン</t>
    </rPh>
    <rPh sb="164" eb="165">
      <t>スス</t>
    </rPh>
    <rPh sb="170" eb="172">
      <t>ジョウキョウ</t>
    </rPh>
    <rPh sb="178" eb="180">
      <t>レイワ</t>
    </rPh>
    <rPh sb="181" eb="183">
      <t>ネンド</t>
    </rPh>
    <rPh sb="185" eb="187">
      <t>カンロ</t>
    </rPh>
    <rPh sb="187" eb="189">
      <t>コウシン</t>
    </rPh>
    <rPh sb="189" eb="191">
      <t>ケイカク</t>
    </rPh>
    <rPh sb="192" eb="193">
      <t>モト</t>
    </rPh>
    <rPh sb="196" eb="199">
      <t>ケイゾクテキ</t>
    </rPh>
    <rPh sb="200" eb="202">
      <t>カンロ</t>
    </rPh>
    <rPh sb="202" eb="204">
      <t>コウシン</t>
    </rPh>
    <rPh sb="205" eb="207">
      <t>カイシ</t>
    </rPh>
    <rPh sb="211" eb="213">
      <t>コンゴ</t>
    </rPh>
    <rPh sb="214" eb="216">
      <t>カイゼン</t>
    </rPh>
    <rPh sb="217" eb="219">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</si>
</sst>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formatCode="#,##0.00;&quot;△&quot;#,##0.00;&quot;-&quot;">
                  <c:v>0.28999999999999998</c:v>
                </c:pt>
                <c:pt idx="3" formatCode="#,##0.00;&quot;△&quot;#,##0.00;&quot;-&quot;">
                  <c:v>0.01</c:v>
                </c:pt>
                <c:pt idx="4" formatCode="#,##0.00;&quot;△&quot;#,##0.00;&quot;-&quot;">
                  <c:v>0.24</c:v>
                </c:pt>
              </c:numCache>
            </c:numRef>
          </c:val>
          <c:extLst>
            <c:ext xmlns:c16="http://schemas.microsoft.com/office/drawing/2014/chart" uri="{C3380CC4-5D6E-409C-BE32-E72D297353CC}">
              <c16:uniqueId val="{00000000-3AB4-481A-BE68-0142883BC3D2}"/>
            </c:ext>
          </c:extLst>
        </c:ser>
        <c:dLbls>
          <c:showLegendKey val="0"/>
          <c:showVal val="0"/>
          <c:showCatName val="0"/>
          <c:showSerName val="0"/>
          <c:showPercent val="0"/>
          <c:showBubbleSize val="0"/>
        </c:dLbls>
        <c:gapWidth val="150"/>
        <c:axId val="374732816"/>
        <c:axId val="37490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3AB4-481A-BE68-0142883BC3D2}"/>
            </c:ext>
          </c:extLst>
        </c:ser>
        <c:dLbls>
          <c:showLegendKey val="0"/>
          <c:showVal val="0"/>
          <c:showCatName val="0"/>
          <c:showSerName val="0"/>
          <c:showPercent val="0"/>
          <c:showBubbleSize val="0"/>
        </c:dLbls>
        <c:marker val="1"/>
        <c:smooth val="0"/>
        <c:axId val="374732816"/>
        <c:axId val="374906784"/>
      </c:lineChart>
      <c:dateAx>
        <c:axId val="374732816"/>
        <c:scaling>
          <c:orientation val="minMax"/>
        </c:scaling>
        <c:delete val="1"/>
        <c:axPos val="b"/>
        <c:numFmt formatCode="&quot;H&quot;yy" sourceLinked="1"/>
        <c:majorTickMark val="none"/>
        <c:minorTickMark val="none"/>
        <c:tickLblPos val="none"/>
        <c:crossAx val="374906784"/>
        <c:crosses val="autoZero"/>
        <c:auto val="1"/>
        <c:lblOffset val="100"/>
        <c:baseTimeUnit val="years"/>
      </c:dateAx>
      <c:valAx>
        <c:axId val="37490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3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59.21</c:v>
                </c:pt>
                <c:pt idx="1">
                  <c:v>61.69</c:v>
                </c:pt>
                <c:pt idx="2">
                  <c:v>58.75</c:v>
                </c:pt>
                <c:pt idx="3">
                  <c:v>59.67</c:v>
                </c:pt>
                <c:pt idx="4">
                  <c:v>58.91</c:v>
                </c:pt>
              </c:numCache>
            </c:numRef>
          </c:val>
          <c:extLst>
            <c:ext xmlns:c16="http://schemas.microsoft.com/office/drawing/2014/chart" uri="{C3380CC4-5D6E-409C-BE32-E72D297353CC}">
              <c16:uniqueId val="{00000000-6009-4DB7-8503-20A591353578}"/>
            </c:ext>
          </c:extLst>
        </c:ser>
        <c:dLbls>
          <c:showLegendKey val="0"/>
          <c:showVal val="0"/>
          <c:showCatName val="0"/>
          <c:showSerName val="0"/>
          <c:showPercent val="0"/>
          <c:showBubbleSize val="0"/>
        </c:dLbls>
        <c:gapWidth val="150"/>
        <c:axId val="375665448"/>
        <c:axId val="375670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6009-4DB7-8503-20A591353578}"/>
            </c:ext>
          </c:extLst>
        </c:ser>
        <c:dLbls>
          <c:showLegendKey val="0"/>
          <c:showVal val="0"/>
          <c:showCatName val="0"/>
          <c:showSerName val="0"/>
          <c:showPercent val="0"/>
          <c:showBubbleSize val="0"/>
        </c:dLbls>
        <c:marker val="1"/>
        <c:smooth val="0"/>
        <c:axId val="375665448"/>
        <c:axId val="375670152"/>
      </c:lineChart>
      <c:dateAx>
        <c:axId val="375665448"/>
        <c:scaling>
          <c:orientation val="minMax"/>
        </c:scaling>
        <c:delete val="1"/>
        <c:axPos val="b"/>
        <c:numFmt formatCode="&quot;H&quot;yy" sourceLinked="1"/>
        <c:majorTickMark val="none"/>
        <c:minorTickMark val="none"/>
        <c:tickLblPos val="none"/>
        <c:crossAx val="375670152"/>
        <c:crosses val="autoZero"/>
        <c:auto val="1"/>
        <c:lblOffset val="100"/>
        <c:baseTimeUnit val="years"/>
      </c:dateAx>
      <c:valAx>
        <c:axId val="375670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66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65.89</c:v>
                </c:pt>
                <c:pt idx="1">
                  <c:v>62.88</c:v>
                </c:pt>
                <c:pt idx="2">
                  <c:v>64.510000000000005</c:v>
                </c:pt>
                <c:pt idx="3">
                  <c:v>64.959999999999994</c:v>
                </c:pt>
                <c:pt idx="4">
                  <c:v>64.95</c:v>
                </c:pt>
              </c:numCache>
            </c:numRef>
          </c:val>
          <c:extLst>
            <c:ext xmlns:c16="http://schemas.microsoft.com/office/drawing/2014/chart" uri="{C3380CC4-5D6E-409C-BE32-E72D297353CC}">
              <c16:uniqueId val="{00000000-F111-4913-931B-E28E40D528DC}"/>
            </c:ext>
          </c:extLst>
        </c:ser>
        <c:dLbls>
          <c:showLegendKey val="0"/>
          <c:showVal val="0"/>
          <c:showCatName val="0"/>
          <c:showSerName val="0"/>
          <c:showPercent val="0"/>
          <c:showBubbleSize val="0"/>
        </c:dLbls>
        <c:gapWidth val="150"/>
        <c:axId val="375664664"/>
        <c:axId val="37566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F111-4913-931B-E28E40D528DC}"/>
            </c:ext>
          </c:extLst>
        </c:ser>
        <c:dLbls>
          <c:showLegendKey val="0"/>
          <c:showVal val="0"/>
          <c:showCatName val="0"/>
          <c:showSerName val="0"/>
          <c:showPercent val="0"/>
          <c:showBubbleSize val="0"/>
        </c:dLbls>
        <c:marker val="1"/>
        <c:smooth val="0"/>
        <c:axId val="375664664"/>
        <c:axId val="375667016"/>
      </c:lineChart>
      <c:dateAx>
        <c:axId val="375664664"/>
        <c:scaling>
          <c:orientation val="minMax"/>
        </c:scaling>
        <c:delete val="1"/>
        <c:axPos val="b"/>
        <c:numFmt formatCode="&quot;H&quot;yy" sourceLinked="1"/>
        <c:majorTickMark val="none"/>
        <c:minorTickMark val="none"/>
        <c:tickLblPos val="none"/>
        <c:crossAx val="375667016"/>
        <c:crosses val="autoZero"/>
        <c:auto val="1"/>
        <c:lblOffset val="100"/>
        <c:baseTimeUnit val="years"/>
      </c:dateAx>
      <c:valAx>
        <c:axId val="37566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66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120.61</c:v>
                </c:pt>
                <c:pt idx="1">
                  <c:v>125.48</c:v>
                </c:pt>
                <c:pt idx="2">
                  <c:v>125.56</c:v>
                </c:pt>
                <c:pt idx="3">
                  <c:v>124.42</c:v>
                </c:pt>
                <c:pt idx="4">
                  <c:v>124.37</c:v>
                </c:pt>
              </c:numCache>
            </c:numRef>
          </c:val>
          <c:extLst>
            <c:ext xmlns:c16="http://schemas.microsoft.com/office/drawing/2014/chart" uri="{C3380CC4-5D6E-409C-BE32-E72D297353CC}">
              <c16:uniqueId val="{00000000-7A2F-4EF7-B451-094AB60D45EA}"/>
            </c:ext>
          </c:extLst>
        </c:ser>
        <c:dLbls>
          <c:showLegendKey val="0"/>
          <c:showVal val="0"/>
          <c:showCatName val="0"/>
          <c:showSerName val="0"/>
          <c:showPercent val="0"/>
          <c:showBubbleSize val="0"/>
        </c:dLbls>
        <c:gapWidth val="150"/>
        <c:axId val="375608712"/>
        <c:axId val="375609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7A2F-4EF7-B451-094AB60D45EA}"/>
            </c:ext>
          </c:extLst>
        </c:ser>
        <c:dLbls>
          <c:showLegendKey val="0"/>
          <c:showVal val="0"/>
          <c:showCatName val="0"/>
          <c:showSerName val="0"/>
          <c:showPercent val="0"/>
          <c:showBubbleSize val="0"/>
        </c:dLbls>
        <c:marker val="1"/>
        <c:smooth val="0"/>
        <c:axId val="375608712"/>
        <c:axId val="375609096"/>
      </c:lineChart>
      <c:dateAx>
        <c:axId val="375608712"/>
        <c:scaling>
          <c:orientation val="minMax"/>
        </c:scaling>
        <c:delete val="1"/>
        <c:axPos val="b"/>
        <c:numFmt formatCode="&quot;H&quot;yy" sourceLinked="1"/>
        <c:majorTickMark val="none"/>
        <c:minorTickMark val="none"/>
        <c:tickLblPos val="none"/>
        <c:crossAx val="375609096"/>
        <c:crosses val="autoZero"/>
        <c:auto val="1"/>
        <c:lblOffset val="100"/>
        <c:baseTimeUnit val="years"/>
      </c:dateAx>
      <c:valAx>
        <c:axId val="375609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560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62.36</c:v>
                </c:pt>
                <c:pt idx="1">
                  <c:v>63.41</c:v>
                </c:pt>
                <c:pt idx="2">
                  <c:v>61.45</c:v>
                </c:pt>
                <c:pt idx="3">
                  <c:v>61.17</c:v>
                </c:pt>
                <c:pt idx="4">
                  <c:v>62.05</c:v>
                </c:pt>
              </c:numCache>
            </c:numRef>
          </c:val>
          <c:extLst>
            <c:ext xmlns:c16="http://schemas.microsoft.com/office/drawing/2014/chart" uri="{C3380CC4-5D6E-409C-BE32-E72D297353CC}">
              <c16:uniqueId val="{00000000-A3EA-4A7D-A594-FF0C65286AFE}"/>
            </c:ext>
          </c:extLst>
        </c:ser>
        <c:dLbls>
          <c:showLegendKey val="0"/>
          <c:showVal val="0"/>
          <c:showCatName val="0"/>
          <c:showSerName val="0"/>
          <c:showPercent val="0"/>
          <c:showBubbleSize val="0"/>
        </c:dLbls>
        <c:gapWidth val="150"/>
        <c:axId val="375620480"/>
        <c:axId val="37562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A3EA-4A7D-A594-FF0C65286AFE}"/>
            </c:ext>
          </c:extLst>
        </c:ser>
        <c:dLbls>
          <c:showLegendKey val="0"/>
          <c:showVal val="0"/>
          <c:showCatName val="0"/>
          <c:showSerName val="0"/>
          <c:showPercent val="0"/>
          <c:showBubbleSize val="0"/>
        </c:dLbls>
        <c:marker val="1"/>
        <c:smooth val="0"/>
        <c:axId val="375620480"/>
        <c:axId val="375629064"/>
      </c:lineChart>
      <c:dateAx>
        <c:axId val="375620480"/>
        <c:scaling>
          <c:orientation val="minMax"/>
        </c:scaling>
        <c:delete val="1"/>
        <c:axPos val="b"/>
        <c:numFmt formatCode="&quot;H&quot;yy" sourceLinked="1"/>
        <c:majorTickMark val="none"/>
        <c:minorTickMark val="none"/>
        <c:tickLblPos val="none"/>
        <c:crossAx val="375629064"/>
        <c:crosses val="autoZero"/>
        <c:auto val="1"/>
        <c:lblOffset val="100"/>
        <c:baseTimeUnit val="years"/>
      </c:dateAx>
      <c:valAx>
        <c:axId val="37562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6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3.83</c:v>
                </c:pt>
                <c:pt idx="1">
                  <c:v>4.33</c:v>
                </c:pt>
                <c:pt idx="2">
                  <c:v>3.38</c:v>
                </c:pt>
                <c:pt idx="3">
                  <c:v>7.01</c:v>
                </c:pt>
                <c:pt idx="4">
                  <c:v>8.16</c:v>
                </c:pt>
              </c:numCache>
            </c:numRef>
          </c:val>
          <c:extLst>
            <c:ext xmlns:c16="http://schemas.microsoft.com/office/drawing/2014/chart" uri="{C3380CC4-5D6E-409C-BE32-E72D297353CC}">
              <c16:uniqueId val="{00000000-4110-4B7D-9297-D454534A461A}"/>
            </c:ext>
          </c:extLst>
        </c:ser>
        <c:dLbls>
          <c:showLegendKey val="0"/>
          <c:showVal val="0"/>
          <c:showCatName val="0"/>
          <c:showSerName val="0"/>
          <c:showPercent val="0"/>
          <c:showBubbleSize val="0"/>
        </c:dLbls>
        <c:gapWidth val="150"/>
        <c:axId val="373523408"/>
        <c:axId val="37352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4110-4B7D-9297-D454534A461A}"/>
            </c:ext>
          </c:extLst>
        </c:ser>
        <c:dLbls>
          <c:showLegendKey val="0"/>
          <c:showVal val="0"/>
          <c:showCatName val="0"/>
          <c:showSerName val="0"/>
          <c:showPercent val="0"/>
          <c:showBubbleSize val="0"/>
        </c:dLbls>
        <c:marker val="1"/>
        <c:smooth val="0"/>
        <c:axId val="373523408"/>
        <c:axId val="373525368"/>
      </c:lineChart>
      <c:dateAx>
        <c:axId val="373523408"/>
        <c:scaling>
          <c:orientation val="minMax"/>
        </c:scaling>
        <c:delete val="1"/>
        <c:axPos val="b"/>
        <c:numFmt formatCode="&quot;H&quot;yy" sourceLinked="1"/>
        <c:majorTickMark val="none"/>
        <c:minorTickMark val="none"/>
        <c:tickLblPos val="none"/>
        <c:crossAx val="373525368"/>
        <c:crosses val="autoZero"/>
        <c:auto val="1"/>
        <c:lblOffset val="100"/>
        <c:baseTimeUnit val="years"/>
      </c:dateAx>
      <c:valAx>
        <c:axId val="37352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52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8F-476B-BCD1-469AFE25D077}"/>
            </c:ext>
          </c:extLst>
        </c:ser>
        <c:dLbls>
          <c:showLegendKey val="0"/>
          <c:showVal val="0"/>
          <c:showCatName val="0"/>
          <c:showSerName val="0"/>
          <c:showPercent val="0"/>
          <c:showBubbleSize val="0"/>
        </c:dLbls>
        <c:gapWidth val="150"/>
        <c:axId val="375402192"/>
        <c:axId val="37540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1F8F-476B-BCD1-469AFE25D077}"/>
            </c:ext>
          </c:extLst>
        </c:ser>
        <c:dLbls>
          <c:showLegendKey val="0"/>
          <c:showVal val="0"/>
          <c:showCatName val="0"/>
          <c:showSerName val="0"/>
          <c:showPercent val="0"/>
          <c:showBubbleSize val="0"/>
        </c:dLbls>
        <c:marker val="1"/>
        <c:smooth val="0"/>
        <c:axId val="375402192"/>
        <c:axId val="375409248"/>
      </c:lineChart>
      <c:dateAx>
        <c:axId val="375402192"/>
        <c:scaling>
          <c:orientation val="minMax"/>
        </c:scaling>
        <c:delete val="1"/>
        <c:axPos val="b"/>
        <c:numFmt formatCode="&quot;H&quot;yy" sourceLinked="1"/>
        <c:majorTickMark val="none"/>
        <c:minorTickMark val="none"/>
        <c:tickLblPos val="none"/>
        <c:crossAx val="375409248"/>
        <c:crosses val="autoZero"/>
        <c:auto val="1"/>
        <c:lblOffset val="100"/>
        <c:baseTimeUnit val="years"/>
      </c:dateAx>
      <c:valAx>
        <c:axId val="375409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540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425.49</c:v>
                </c:pt>
                <c:pt idx="1">
                  <c:v>475.11</c:v>
                </c:pt>
                <c:pt idx="2">
                  <c:v>404.19</c:v>
                </c:pt>
                <c:pt idx="3">
                  <c:v>394.4</c:v>
                </c:pt>
                <c:pt idx="4">
                  <c:v>371.58</c:v>
                </c:pt>
              </c:numCache>
            </c:numRef>
          </c:val>
          <c:extLst>
            <c:ext xmlns:c16="http://schemas.microsoft.com/office/drawing/2014/chart" uri="{C3380CC4-5D6E-409C-BE32-E72D297353CC}">
              <c16:uniqueId val="{00000000-D74F-4E52-B714-AF117C388617}"/>
            </c:ext>
          </c:extLst>
        </c:ser>
        <c:dLbls>
          <c:showLegendKey val="0"/>
          <c:showVal val="0"/>
          <c:showCatName val="0"/>
          <c:showSerName val="0"/>
          <c:showPercent val="0"/>
          <c:showBubbleSize val="0"/>
        </c:dLbls>
        <c:gapWidth val="150"/>
        <c:axId val="375403760"/>
        <c:axId val="375404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D74F-4E52-B714-AF117C388617}"/>
            </c:ext>
          </c:extLst>
        </c:ser>
        <c:dLbls>
          <c:showLegendKey val="0"/>
          <c:showVal val="0"/>
          <c:showCatName val="0"/>
          <c:showSerName val="0"/>
          <c:showPercent val="0"/>
          <c:showBubbleSize val="0"/>
        </c:dLbls>
        <c:marker val="1"/>
        <c:smooth val="0"/>
        <c:axId val="375403760"/>
        <c:axId val="375404152"/>
      </c:lineChart>
      <c:dateAx>
        <c:axId val="375403760"/>
        <c:scaling>
          <c:orientation val="minMax"/>
        </c:scaling>
        <c:delete val="1"/>
        <c:axPos val="b"/>
        <c:numFmt formatCode="&quot;H&quot;yy" sourceLinked="1"/>
        <c:majorTickMark val="none"/>
        <c:minorTickMark val="none"/>
        <c:tickLblPos val="none"/>
        <c:crossAx val="375404152"/>
        <c:crosses val="autoZero"/>
        <c:auto val="1"/>
        <c:lblOffset val="100"/>
        <c:baseTimeUnit val="years"/>
      </c:dateAx>
      <c:valAx>
        <c:axId val="375404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540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514.26</c:v>
                </c:pt>
                <c:pt idx="1">
                  <c:v>453.96</c:v>
                </c:pt>
                <c:pt idx="2">
                  <c:v>388.61</c:v>
                </c:pt>
                <c:pt idx="3">
                  <c:v>340.07</c:v>
                </c:pt>
                <c:pt idx="4">
                  <c:v>317.45999999999998</c:v>
                </c:pt>
              </c:numCache>
            </c:numRef>
          </c:val>
          <c:extLst>
            <c:ext xmlns:c16="http://schemas.microsoft.com/office/drawing/2014/chart" uri="{C3380CC4-5D6E-409C-BE32-E72D297353CC}">
              <c16:uniqueId val="{00000000-BE5C-4536-A3A7-310AF8457D2E}"/>
            </c:ext>
          </c:extLst>
        </c:ser>
        <c:dLbls>
          <c:showLegendKey val="0"/>
          <c:showVal val="0"/>
          <c:showCatName val="0"/>
          <c:showSerName val="0"/>
          <c:showPercent val="0"/>
          <c:showBubbleSize val="0"/>
        </c:dLbls>
        <c:gapWidth val="150"/>
        <c:axId val="375405328"/>
        <c:axId val="375407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BE5C-4536-A3A7-310AF8457D2E}"/>
            </c:ext>
          </c:extLst>
        </c:ser>
        <c:dLbls>
          <c:showLegendKey val="0"/>
          <c:showVal val="0"/>
          <c:showCatName val="0"/>
          <c:showSerName val="0"/>
          <c:showPercent val="0"/>
          <c:showBubbleSize val="0"/>
        </c:dLbls>
        <c:marker val="1"/>
        <c:smooth val="0"/>
        <c:axId val="375405328"/>
        <c:axId val="375407288"/>
      </c:lineChart>
      <c:dateAx>
        <c:axId val="375405328"/>
        <c:scaling>
          <c:orientation val="minMax"/>
        </c:scaling>
        <c:delete val="1"/>
        <c:axPos val="b"/>
        <c:numFmt formatCode="&quot;H&quot;yy" sourceLinked="1"/>
        <c:majorTickMark val="none"/>
        <c:minorTickMark val="none"/>
        <c:tickLblPos val="none"/>
        <c:crossAx val="375407288"/>
        <c:crosses val="autoZero"/>
        <c:auto val="1"/>
        <c:lblOffset val="100"/>
        <c:baseTimeUnit val="years"/>
      </c:dateAx>
      <c:valAx>
        <c:axId val="375407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540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120.01</c:v>
                </c:pt>
                <c:pt idx="1">
                  <c:v>124.96</c:v>
                </c:pt>
                <c:pt idx="2">
                  <c:v>125.37</c:v>
                </c:pt>
                <c:pt idx="3">
                  <c:v>123.5</c:v>
                </c:pt>
                <c:pt idx="4">
                  <c:v>124.68</c:v>
                </c:pt>
              </c:numCache>
            </c:numRef>
          </c:val>
          <c:extLst>
            <c:ext xmlns:c16="http://schemas.microsoft.com/office/drawing/2014/chart" uri="{C3380CC4-5D6E-409C-BE32-E72D297353CC}">
              <c16:uniqueId val="{00000000-23F4-4679-ADB9-462018869C70}"/>
            </c:ext>
          </c:extLst>
        </c:ser>
        <c:dLbls>
          <c:showLegendKey val="0"/>
          <c:showVal val="0"/>
          <c:showCatName val="0"/>
          <c:showSerName val="0"/>
          <c:showPercent val="0"/>
          <c:showBubbleSize val="0"/>
        </c:dLbls>
        <c:gapWidth val="150"/>
        <c:axId val="375406112"/>
        <c:axId val="37540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23F4-4679-ADB9-462018869C70}"/>
            </c:ext>
          </c:extLst>
        </c:ser>
        <c:dLbls>
          <c:showLegendKey val="0"/>
          <c:showVal val="0"/>
          <c:showCatName val="0"/>
          <c:showSerName val="0"/>
          <c:showPercent val="0"/>
          <c:showBubbleSize val="0"/>
        </c:dLbls>
        <c:marker val="1"/>
        <c:smooth val="0"/>
        <c:axId val="375406112"/>
        <c:axId val="375406504"/>
      </c:lineChart>
      <c:dateAx>
        <c:axId val="375406112"/>
        <c:scaling>
          <c:orientation val="minMax"/>
        </c:scaling>
        <c:delete val="1"/>
        <c:axPos val="b"/>
        <c:numFmt formatCode="&quot;H&quot;yy" sourceLinked="1"/>
        <c:majorTickMark val="none"/>
        <c:minorTickMark val="none"/>
        <c:tickLblPos val="none"/>
        <c:crossAx val="375406504"/>
        <c:crosses val="autoZero"/>
        <c:auto val="1"/>
        <c:lblOffset val="100"/>
        <c:baseTimeUnit val="years"/>
      </c:dateAx>
      <c:valAx>
        <c:axId val="37540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4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174.1</c:v>
                </c:pt>
                <c:pt idx="1">
                  <c:v>167.57</c:v>
                </c:pt>
                <c:pt idx="2">
                  <c:v>166.48</c:v>
                </c:pt>
                <c:pt idx="3">
                  <c:v>169.01</c:v>
                </c:pt>
                <c:pt idx="4">
                  <c:v>166.29</c:v>
                </c:pt>
              </c:numCache>
            </c:numRef>
          </c:val>
          <c:extLst>
            <c:ext xmlns:c16="http://schemas.microsoft.com/office/drawing/2014/chart" uri="{C3380CC4-5D6E-409C-BE32-E72D297353CC}">
              <c16:uniqueId val="{00000000-6502-48DC-BDD2-D188A731C767}"/>
            </c:ext>
          </c:extLst>
        </c:ser>
        <c:dLbls>
          <c:showLegendKey val="0"/>
          <c:showVal val="0"/>
          <c:showCatName val="0"/>
          <c:showSerName val="0"/>
          <c:showPercent val="0"/>
          <c:showBubbleSize val="0"/>
        </c:dLbls>
        <c:gapWidth val="150"/>
        <c:axId val="375667408"/>
        <c:axId val="375668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6502-48DC-BDD2-D188A731C767}"/>
            </c:ext>
          </c:extLst>
        </c:ser>
        <c:dLbls>
          <c:showLegendKey val="0"/>
          <c:showVal val="0"/>
          <c:showCatName val="0"/>
          <c:showSerName val="0"/>
          <c:showPercent val="0"/>
          <c:showBubbleSize val="0"/>
        </c:dLbls>
        <c:marker val="1"/>
        <c:smooth val="0"/>
        <c:axId val="375667408"/>
        <c:axId val="375668584"/>
      </c:lineChart>
      <c:dateAx>
        <c:axId val="375667408"/>
        <c:scaling>
          <c:orientation val="minMax"/>
        </c:scaling>
        <c:delete val="1"/>
        <c:axPos val="b"/>
        <c:numFmt formatCode="&quot;H&quot;yy" sourceLinked="1"/>
        <c:majorTickMark val="none"/>
        <c:minorTickMark val="none"/>
        <c:tickLblPos val="none"/>
        <c:crossAx val="375668584"/>
        <c:crosses val="autoZero"/>
        <c:auto val="1"/>
        <c:lblOffset val="100"/>
        <c:baseTimeUnit val="years"/>
      </c:dateAx>
      <c:valAx>
        <c:axId val="375668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66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栃木県　那須烏山市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25130</v>
      </c>
      <c r="AM8" s="66"/>
      <c r="AN8" s="66"/>
      <c r="AO8" s="66"/>
      <c r="AP8" s="66"/>
      <c r="AQ8" s="66"/>
      <c r="AR8" s="66"/>
      <c r="AS8" s="66"/>
      <c r="AT8" s="37">
        <f>データ!$S$6</f>
        <v>174.35</v>
      </c>
      <c r="AU8" s="38"/>
      <c r="AV8" s="38"/>
      <c r="AW8" s="38"/>
      <c r="AX8" s="38"/>
      <c r="AY8" s="38"/>
      <c r="AZ8" s="38"/>
      <c r="BA8" s="38"/>
      <c r="BB8" s="55">
        <f>データ!$T$6</f>
        <v>144.13999999999999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71.239999999999995</v>
      </c>
      <c r="J10" s="38"/>
      <c r="K10" s="38"/>
      <c r="L10" s="38"/>
      <c r="M10" s="38"/>
      <c r="N10" s="38"/>
      <c r="O10" s="65"/>
      <c r="P10" s="55">
        <f>データ!$P$6</f>
        <v>96.84</v>
      </c>
      <c r="Q10" s="55"/>
      <c r="R10" s="55"/>
      <c r="S10" s="55"/>
      <c r="T10" s="55"/>
      <c r="U10" s="55"/>
      <c r="V10" s="55"/>
      <c r="W10" s="66">
        <f>データ!$Q$6</f>
        <v>3938</v>
      </c>
      <c r="X10" s="66"/>
      <c r="Y10" s="66"/>
      <c r="Z10" s="66"/>
      <c r="AA10" s="66"/>
      <c r="AB10" s="66"/>
      <c r="AC10" s="66"/>
      <c r="AD10" s="2"/>
      <c r="AE10" s="2"/>
      <c r="AF10" s="2"/>
      <c r="AG10" s="2"/>
      <c r="AH10" s="2"/>
      <c r="AI10" s="2"/>
      <c r="AJ10" s="2"/>
      <c r="AK10" s="2"/>
      <c r="AL10" s="66">
        <f>データ!$U$6</f>
        <v>24160</v>
      </c>
      <c r="AM10" s="66"/>
      <c r="AN10" s="66"/>
      <c r="AO10" s="66"/>
      <c r="AP10" s="66"/>
      <c r="AQ10" s="66"/>
      <c r="AR10" s="66"/>
      <c r="AS10" s="66"/>
      <c r="AT10" s="37">
        <f>データ!$V$6</f>
        <v>125.35</v>
      </c>
      <c r="AU10" s="38"/>
      <c r="AV10" s="38"/>
      <c r="AW10" s="38"/>
      <c r="AX10" s="38"/>
      <c r="AY10" s="38"/>
      <c r="AZ10" s="38"/>
      <c r="BA10" s="38"/>
      <c r="BB10" s="55">
        <f>データ!$W$6</f>
        <v>192.74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T4qu/g0Ty1LbGsReGId/oBir2H/Gi6SjeMl/A9mKFF8eg873PU8IF0TwfiIkZJqlT3nykIPmYj5zxmlFvqhE7w==" saltValue="qdZAWf0tdr7zZZiPg5liQ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92151</v>
      </c>
      <c r="D6" s="20">
        <f t="shared" si="3"/>
        <v>46</v>
      </c>
      <c r="E6" s="20">
        <f t="shared" si="3"/>
        <v>1</v>
      </c>
      <c r="F6" s="20">
        <f t="shared" si="3"/>
        <v>0</v>
      </c>
      <c r="G6" s="20">
        <f t="shared" si="3"/>
        <v>1</v>
      </c>
      <c r="H6" s="20" t="str">
        <f t="shared" si="3"/>
        <v>栃木県　那須烏山市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71.239999999999995</v>
      </c>
      <c r="P6" s="21">
        <f t="shared" si="3"/>
        <v>96.84</v>
      </c>
      <c r="Q6" s="21">
        <f t="shared" si="3"/>
        <v>3938</v>
      </c>
      <c r="R6" s="21">
        <f t="shared" si="3"/>
        <v>25130</v>
      </c>
      <c r="S6" s="21">
        <f t="shared" si="3"/>
        <v>174.35</v>
      </c>
      <c r="T6" s="21">
        <f t="shared" si="3"/>
        <v>144.13999999999999</v>
      </c>
      <c r="U6" s="21">
        <f t="shared" si="3"/>
        <v>24160</v>
      </c>
      <c r="V6" s="21">
        <f t="shared" si="3"/>
        <v>125.35</v>
      </c>
      <c r="W6" s="21">
        <f t="shared" si="3"/>
        <v>192.74</v>
      </c>
      <c r="X6" s="22">
        <f>IF(X7="",NA(),X7)</f>
        <v>120.61</v>
      </c>
      <c r="Y6" s="22">
        <f t="shared" ref="Y6:AG6" si="4">IF(Y7="",NA(),Y7)</f>
        <v>125.48</v>
      </c>
      <c r="Z6" s="22">
        <f t="shared" si="4"/>
        <v>125.56</v>
      </c>
      <c r="AA6" s="22">
        <f t="shared" si="4"/>
        <v>124.42</v>
      </c>
      <c r="AB6" s="22">
        <f t="shared" si="4"/>
        <v>124.37</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425.49</v>
      </c>
      <c r="AU6" s="22">
        <f t="shared" ref="AU6:BC6" si="6">IF(AU7="",NA(),AU7)</f>
        <v>475.11</v>
      </c>
      <c r="AV6" s="22">
        <f t="shared" si="6"/>
        <v>404.19</v>
      </c>
      <c r="AW6" s="22">
        <f t="shared" si="6"/>
        <v>394.4</v>
      </c>
      <c r="AX6" s="22">
        <f t="shared" si="6"/>
        <v>371.58</v>
      </c>
      <c r="AY6" s="22">
        <f t="shared" si="6"/>
        <v>359.47</v>
      </c>
      <c r="AZ6" s="22">
        <f t="shared" si="6"/>
        <v>369.69</v>
      </c>
      <c r="BA6" s="22">
        <f t="shared" si="6"/>
        <v>379.08</v>
      </c>
      <c r="BB6" s="22">
        <f t="shared" si="6"/>
        <v>367.55</v>
      </c>
      <c r="BC6" s="22">
        <f t="shared" si="6"/>
        <v>378.56</v>
      </c>
      <c r="BD6" s="21" t="str">
        <f>IF(BD7="","",IF(BD7="-","【-】","【"&amp;SUBSTITUTE(TEXT(BD7,"#,##0.00"),"-","△")&amp;"】"))</f>
        <v>【261.51】</v>
      </c>
      <c r="BE6" s="22">
        <f>IF(BE7="",NA(),BE7)</f>
        <v>514.26</v>
      </c>
      <c r="BF6" s="22">
        <f t="shared" ref="BF6:BN6" si="7">IF(BF7="",NA(),BF7)</f>
        <v>453.96</v>
      </c>
      <c r="BG6" s="22">
        <f t="shared" si="7"/>
        <v>388.61</v>
      </c>
      <c r="BH6" s="22">
        <f t="shared" si="7"/>
        <v>340.07</v>
      </c>
      <c r="BI6" s="22">
        <f t="shared" si="7"/>
        <v>317.45999999999998</v>
      </c>
      <c r="BJ6" s="22">
        <f t="shared" si="7"/>
        <v>401.79</v>
      </c>
      <c r="BK6" s="22">
        <f t="shared" si="7"/>
        <v>402.99</v>
      </c>
      <c r="BL6" s="22">
        <f t="shared" si="7"/>
        <v>398.98</v>
      </c>
      <c r="BM6" s="22">
        <f t="shared" si="7"/>
        <v>418.68</v>
      </c>
      <c r="BN6" s="22">
        <f t="shared" si="7"/>
        <v>395.68</v>
      </c>
      <c r="BO6" s="21" t="str">
        <f>IF(BO7="","",IF(BO7="-","【-】","【"&amp;SUBSTITUTE(TEXT(BO7,"#,##0.00"),"-","△")&amp;"】"))</f>
        <v>【265.16】</v>
      </c>
      <c r="BP6" s="22">
        <f>IF(BP7="",NA(),BP7)</f>
        <v>120.01</v>
      </c>
      <c r="BQ6" s="22">
        <f t="shared" ref="BQ6:BY6" si="8">IF(BQ7="",NA(),BQ7)</f>
        <v>124.96</v>
      </c>
      <c r="BR6" s="22">
        <f t="shared" si="8"/>
        <v>125.37</v>
      </c>
      <c r="BS6" s="22">
        <f t="shared" si="8"/>
        <v>123.5</v>
      </c>
      <c r="BT6" s="22">
        <f t="shared" si="8"/>
        <v>124.68</v>
      </c>
      <c r="BU6" s="22">
        <f t="shared" si="8"/>
        <v>100.12</v>
      </c>
      <c r="BV6" s="22">
        <f t="shared" si="8"/>
        <v>98.66</v>
      </c>
      <c r="BW6" s="22">
        <f t="shared" si="8"/>
        <v>98.64</v>
      </c>
      <c r="BX6" s="22">
        <f t="shared" si="8"/>
        <v>94.78</v>
      </c>
      <c r="BY6" s="22">
        <f t="shared" si="8"/>
        <v>97.59</v>
      </c>
      <c r="BZ6" s="21" t="str">
        <f>IF(BZ7="","",IF(BZ7="-","【-】","【"&amp;SUBSTITUTE(TEXT(BZ7,"#,##0.00"),"-","△")&amp;"】"))</f>
        <v>【102.35】</v>
      </c>
      <c r="CA6" s="22">
        <f>IF(CA7="",NA(),CA7)</f>
        <v>174.1</v>
      </c>
      <c r="CB6" s="22">
        <f t="shared" ref="CB6:CJ6" si="9">IF(CB7="",NA(),CB7)</f>
        <v>167.57</v>
      </c>
      <c r="CC6" s="22">
        <f t="shared" si="9"/>
        <v>166.48</v>
      </c>
      <c r="CD6" s="22">
        <f t="shared" si="9"/>
        <v>169.01</v>
      </c>
      <c r="CE6" s="22">
        <f t="shared" si="9"/>
        <v>166.29</v>
      </c>
      <c r="CF6" s="22">
        <f t="shared" si="9"/>
        <v>174.97</v>
      </c>
      <c r="CG6" s="22">
        <f t="shared" si="9"/>
        <v>178.59</v>
      </c>
      <c r="CH6" s="22">
        <f t="shared" si="9"/>
        <v>178.92</v>
      </c>
      <c r="CI6" s="22">
        <f t="shared" si="9"/>
        <v>181.3</v>
      </c>
      <c r="CJ6" s="22">
        <f t="shared" si="9"/>
        <v>181.71</v>
      </c>
      <c r="CK6" s="21" t="str">
        <f>IF(CK7="","",IF(CK7="-","【-】","【"&amp;SUBSTITUTE(TEXT(CK7,"#,##0.00"),"-","△")&amp;"】"))</f>
        <v>【167.74】</v>
      </c>
      <c r="CL6" s="22">
        <f>IF(CL7="",NA(),CL7)</f>
        <v>59.21</v>
      </c>
      <c r="CM6" s="22">
        <f t="shared" ref="CM6:CU6" si="10">IF(CM7="",NA(),CM7)</f>
        <v>61.69</v>
      </c>
      <c r="CN6" s="22">
        <f t="shared" si="10"/>
        <v>58.75</v>
      </c>
      <c r="CO6" s="22">
        <f t="shared" si="10"/>
        <v>59.67</v>
      </c>
      <c r="CP6" s="22">
        <f t="shared" si="10"/>
        <v>58.91</v>
      </c>
      <c r="CQ6" s="22">
        <f t="shared" si="10"/>
        <v>55.63</v>
      </c>
      <c r="CR6" s="22">
        <f t="shared" si="10"/>
        <v>55.03</v>
      </c>
      <c r="CS6" s="22">
        <f t="shared" si="10"/>
        <v>55.14</v>
      </c>
      <c r="CT6" s="22">
        <f t="shared" si="10"/>
        <v>55.89</v>
      </c>
      <c r="CU6" s="22">
        <f t="shared" si="10"/>
        <v>55.72</v>
      </c>
      <c r="CV6" s="21" t="str">
        <f>IF(CV7="","",IF(CV7="-","【-】","【"&amp;SUBSTITUTE(TEXT(CV7,"#,##0.00"),"-","△")&amp;"】"))</f>
        <v>【60.29】</v>
      </c>
      <c r="CW6" s="22">
        <f>IF(CW7="",NA(),CW7)</f>
        <v>65.89</v>
      </c>
      <c r="CX6" s="22">
        <f t="shared" ref="CX6:DF6" si="11">IF(CX7="",NA(),CX7)</f>
        <v>62.88</v>
      </c>
      <c r="CY6" s="22">
        <f t="shared" si="11"/>
        <v>64.510000000000005</v>
      </c>
      <c r="CZ6" s="22">
        <f t="shared" si="11"/>
        <v>64.959999999999994</v>
      </c>
      <c r="DA6" s="22">
        <f t="shared" si="11"/>
        <v>64.95</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62.36</v>
      </c>
      <c r="DI6" s="22">
        <f t="shared" ref="DI6:DQ6" si="12">IF(DI7="",NA(),DI7)</f>
        <v>63.41</v>
      </c>
      <c r="DJ6" s="22">
        <f t="shared" si="12"/>
        <v>61.45</v>
      </c>
      <c r="DK6" s="22">
        <f t="shared" si="12"/>
        <v>61.17</v>
      </c>
      <c r="DL6" s="22">
        <f t="shared" si="12"/>
        <v>62.05</v>
      </c>
      <c r="DM6" s="22">
        <f t="shared" si="12"/>
        <v>48.05</v>
      </c>
      <c r="DN6" s="22">
        <f t="shared" si="12"/>
        <v>48.87</v>
      </c>
      <c r="DO6" s="22">
        <f t="shared" si="12"/>
        <v>49.92</v>
      </c>
      <c r="DP6" s="22">
        <f t="shared" si="12"/>
        <v>50.63</v>
      </c>
      <c r="DQ6" s="22">
        <f t="shared" si="12"/>
        <v>51.29</v>
      </c>
      <c r="DR6" s="21" t="str">
        <f>IF(DR7="","",IF(DR7="-","【-】","【"&amp;SUBSTITUTE(TEXT(DR7,"#,##0.00"),"-","△")&amp;"】"))</f>
        <v>【50.88】</v>
      </c>
      <c r="DS6" s="22">
        <f>IF(DS7="",NA(),DS7)</f>
        <v>3.83</v>
      </c>
      <c r="DT6" s="22">
        <f t="shared" ref="DT6:EB6" si="13">IF(DT7="",NA(),DT7)</f>
        <v>4.33</v>
      </c>
      <c r="DU6" s="22">
        <f t="shared" si="13"/>
        <v>3.38</v>
      </c>
      <c r="DV6" s="22">
        <f t="shared" si="13"/>
        <v>7.01</v>
      </c>
      <c r="DW6" s="22">
        <f t="shared" si="13"/>
        <v>8.16</v>
      </c>
      <c r="DX6" s="22">
        <f t="shared" si="13"/>
        <v>13.39</v>
      </c>
      <c r="DY6" s="22">
        <f t="shared" si="13"/>
        <v>14.85</v>
      </c>
      <c r="DZ6" s="22">
        <f t="shared" si="13"/>
        <v>16.88</v>
      </c>
      <c r="EA6" s="22">
        <f t="shared" si="13"/>
        <v>18.28</v>
      </c>
      <c r="EB6" s="22">
        <f t="shared" si="13"/>
        <v>19.61</v>
      </c>
      <c r="EC6" s="21" t="str">
        <f>IF(EC7="","",IF(EC7="-","【-】","【"&amp;SUBSTITUTE(TEXT(EC7,"#,##0.00"),"-","△")&amp;"】"))</f>
        <v>【22.30】</v>
      </c>
      <c r="ED6" s="21">
        <f>IF(ED7="",NA(),ED7)</f>
        <v>0</v>
      </c>
      <c r="EE6" s="21">
        <f t="shared" ref="EE6:EM6" si="14">IF(EE7="",NA(),EE7)</f>
        <v>0</v>
      </c>
      <c r="EF6" s="22">
        <f t="shared" si="14"/>
        <v>0.28999999999999998</v>
      </c>
      <c r="EG6" s="22">
        <f t="shared" si="14"/>
        <v>0.01</v>
      </c>
      <c r="EH6" s="22">
        <f t="shared" si="14"/>
        <v>0.24</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92151</v>
      </c>
      <c r="D7" s="24">
        <v>46</v>
      </c>
      <c r="E7" s="24">
        <v>1</v>
      </c>
      <c r="F7" s="24">
        <v>0</v>
      </c>
      <c r="G7" s="24">
        <v>1</v>
      </c>
      <c r="H7" s="24" t="s">
        <v>93</v>
      </c>
      <c r="I7" s="24" t="s">
        <v>94</v>
      </c>
      <c r="J7" s="24" t="s">
        <v>95</v>
      </c>
      <c r="K7" s="24" t="s">
        <v>96</v>
      </c>
      <c r="L7" s="24" t="s">
        <v>97</v>
      </c>
      <c r="M7" s="24" t="s">
        <v>98</v>
      </c>
      <c r="N7" s="25" t="s">
        <v>99</v>
      </c>
      <c r="O7" s="25">
        <v>71.239999999999995</v>
      </c>
      <c r="P7" s="25">
        <v>96.84</v>
      </c>
      <c r="Q7" s="25">
        <v>3938</v>
      </c>
      <c r="R7" s="25">
        <v>25130</v>
      </c>
      <c r="S7" s="25">
        <v>174.35</v>
      </c>
      <c r="T7" s="25">
        <v>144.13999999999999</v>
      </c>
      <c r="U7" s="25">
        <v>24160</v>
      </c>
      <c r="V7" s="25">
        <v>125.35</v>
      </c>
      <c r="W7" s="25">
        <v>192.74</v>
      </c>
      <c r="X7" s="25">
        <v>120.61</v>
      </c>
      <c r="Y7" s="25">
        <v>125.48</v>
      </c>
      <c r="Z7" s="25">
        <v>125.56</v>
      </c>
      <c r="AA7" s="25">
        <v>124.42</v>
      </c>
      <c r="AB7" s="25">
        <v>124.37</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425.49</v>
      </c>
      <c r="AU7" s="25">
        <v>475.11</v>
      </c>
      <c r="AV7" s="25">
        <v>404.19</v>
      </c>
      <c r="AW7" s="25">
        <v>394.4</v>
      </c>
      <c r="AX7" s="25">
        <v>371.58</v>
      </c>
      <c r="AY7" s="25">
        <v>359.47</v>
      </c>
      <c r="AZ7" s="25">
        <v>369.69</v>
      </c>
      <c r="BA7" s="25">
        <v>379.08</v>
      </c>
      <c r="BB7" s="25">
        <v>367.55</v>
      </c>
      <c r="BC7" s="25">
        <v>378.56</v>
      </c>
      <c r="BD7" s="25">
        <v>261.51</v>
      </c>
      <c r="BE7" s="25">
        <v>514.26</v>
      </c>
      <c r="BF7" s="25">
        <v>453.96</v>
      </c>
      <c r="BG7" s="25">
        <v>388.61</v>
      </c>
      <c r="BH7" s="25">
        <v>340.07</v>
      </c>
      <c r="BI7" s="25">
        <v>317.45999999999998</v>
      </c>
      <c r="BJ7" s="25">
        <v>401.79</v>
      </c>
      <c r="BK7" s="25">
        <v>402.99</v>
      </c>
      <c r="BL7" s="25">
        <v>398.98</v>
      </c>
      <c r="BM7" s="25">
        <v>418.68</v>
      </c>
      <c r="BN7" s="25">
        <v>395.68</v>
      </c>
      <c r="BO7" s="25">
        <v>265.16000000000003</v>
      </c>
      <c r="BP7" s="25">
        <v>120.01</v>
      </c>
      <c r="BQ7" s="25">
        <v>124.96</v>
      </c>
      <c r="BR7" s="25">
        <v>125.37</v>
      </c>
      <c r="BS7" s="25">
        <v>123.5</v>
      </c>
      <c r="BT7" s="25">
        <v>124.68</v>
      </c>
      <c r="BU7" s="25">
        <v>100.12</v>
      </c>
      <c r="BV7" s="25">
        <v>98.66</v>
      </c>
      <c r="BW7" s="25">
        <v>98.64</v>
      </c>
      <c r="BX7" s="25">
        <v>94.78</v>
      </c>
      <c r="BY7" s="25">
        <v>97.59</v>
      </c>
      <c r="BZ7" s="25">
        <v>102.35</v>
      </c>
      <c r="CA7" s="25">
        <v>174.1</v>
      </c>
      <c r="CB7" s="25">
        <v>167.57</v>
      </c>
      <c r="CC7" s="25">
        <v>166.48</v>
      </c>
      <c r="CD7" s="25">
        <v>169.01</v>
      </c>
      <c r="CE7" s="25">
        <v>166.29</v>
      </c>
      <c r="CF7" s="25">
        <v>174.97</v>
      </c>
      <c r="CG7" s="25">
        <v>178.59</v>
      </c>
      <c r="CH7" s="25">
        <v>178.92</v>
      </c>
      <c r="CI7" s="25">
        <v>181.3</v>
      </c>
      <c r="CJ7" s="25">
        <v>181.71</v>
      </c>
      <c r="CK7" s="25">
        <v>167.74</v>
      </c>
      <c r="CL7" s="25">
        <v>59.21</v>
      </c>
      <c r="CM7" s="25">
        <v>61.69</v>
      </c>
      <c r="CN7" s="25">
        <v>58.75</v>
      </c>
      <c r="CO7" s="25">
        <v>59.67</v>
      </c>
      <c r="CP7" s="25">
        <v>58.91</v>
      </c>
      <c r="CQ7" s="25">
        <v>55.63</v>
      </c>
      <c r="CR7" s="25">
        <v>55.03</v>
      </c>
      <c r="CS7" s="25">
        <v>55.14</v>
      </c>
      <c r="CT7" s="25">
        <v>55.89</v>
      </c>
      <c r="CU7" s="25">
        <v>55.72</v>
      </c>
      <c r="CV7" s="25">
        <v>60.29</v>
      </c>
      <c r="CW7" s="25">
        <v>65.89</v>
      </c>
      <c r="CX7" s="25">
        <v>62.88</v>
      </c>
      <c r="CY7" s="25">
        <v>64.510000000000005</v>
      </c>
      <c r="CZ7" s="25">
        <v>64.959999999999994</v>
      </c>
      <c r="DA7" s="25">
        <v>64.95</v>
      </c>
      <c r="DB7" s="25">
        <v>82.04</v>
      </c>
      <c r="DC7" s="25">
        <v>81.900000000000006</v>
      </c>
      <c r="DD7" s="25">
        <v>81.39</v>
      </c>
      <c r="DE7" s="25">
        <v>81.27</v>
      </c>
      <c r="DF7" s="25">
        <v>81.260000000000005</v>
      </c>
      <c r="DG7" s="25">
        <v>90.12</v>
      </c>
      <c r="DH7" s="25">
        <v>62.36</v>
      </c>
      <c r="DI7" s="25">
        <v>63.41</v>
      </c>
      <c r="DJ7" s="25">
        <v>61.45</v>
      </c>
      <c r="DK7" s="25">
        <v>61.17</v>
      </c>
      <c r="DL7" s="25">
        <v>62.05</v>
      </c>
      <c r="DM7" s="25">
        <v>48.05</v>
      </c>
      <c r="DN7" s="25">
        <v>48.87</v>
      </c>
      <c r="DO7" s="25">
        <v>49.92</v>
      </c>
      <c r="DP7" s="25">
        <v>50.63</v>
      </c>
      <c r="DQ7" s="25">
        <v>51.29</v>
      </c>
      <c r="DR7" s="25">
        <v>50.88</v>
      </c>
      <c r="DS7" s="25">
        <v>3.83</v>
      </c>
      <c r="DT7" s="25">
        <v>4.33</v>
      </c>
      <c r="DU7" s="25">
        <v>3.38</v>
      </c>
      <c r="DV7" s="25">
        <v>7.01</v>
      </c>
      <c r="DW7" s="25">
        <v>8.16</v>
      </c>
      <c r="DX7" s="25">
        <v>13.39</v>
      </c>
      <c r="DY7" s="25">
        <v>14.85</v>
      </c>
      <c r="DZ7" s="25">
        <v>16.88</v>
      </c>
      <c r="EA7" s="25">
        <v>18.28</v>
      </c>
      <c r="EB7" s="25">
        <v>19.61</v>
      </c>
      <c r="EC7" s="25">
        <v>22.3</v>
      </c>
      <c r="ED7" s="25">
        <v>0</v>
      </c>
      <c r="EE7" s="25">
        <v>0</v>
      </c>
      <c r="EF7" s="25">
        <v>0.28999999999999998</v>
      </c>
      <c r="EG7" s="25">
        <v>0.01</v>
      </c>
      <c r="EH7" s="25">
        <v>0.24</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2023-01-17T09:39:56Z</cp:lastPrinted>
  <dcterms:created xsi:type="dcterms:W3CDTF">2022-12-01T00:55:04Z</dcterms:created>
  <dcterms:modified xsi:type="dcterms:W3CDTF">2023-01-31T04:22:26Z</dcterms:modified>
  <cp:category/>
</cp:coreProperties>
</file>