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6 県HP公開\01 上水道\"/>
    </mc:Choice>
  </mc:AlternateContent>
  <xr:revisionPtr revIDLastSave="0" documentId="13_ncr:1_{1E711CFD-3D90-4A6F-A25A-A8139566E395}" xr6:coauthVersionLast="47" xr6:coauthVersionMax="47" xr10:uidLastSave="{00000000-0000-0000-0000-000000000000}"/>
  <workbookProtection workbookAlgorithmName="SHA-512" workbookHashValue="RHe0Uv0OYJSigEft1u3NY1p4a5gzmk0AH9WRRVqma5UWieXukDit2MB9YkcFOffLxsJrPTNA841xqSn+8glzzA==" workbookSaltValue="6L3iA3BsqJWSarQVsyTGFA=="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P10" i="4" s="1"/>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F85" i="4"/>
  <c r="E85" i="4"/>
  <c r="W10" i="4"/>
  <c r="I10" i="4"/>
  <c r="B10" i="4"/>
  <c r="BB8" i="4"/>
  <c r="AT8" i="4"/>
  <c r="AL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<sst xmlns="http://schemas.openxmlformats.org/spreadsheetml/2006/main" count="228" uniqueCount="113">
  <si>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</si>
  <si>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</si>
  <si>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</si>
  <si>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</si>
  <si>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</si>
  <si>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</si>
  <si>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</si>
  <si>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</si>
  <si>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</si>
  <si>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</si>
  <si>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</si>
  <si>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</si>
  <si>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</si>
  <si>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</si>
  <si>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</si>
  <si>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</si>
  <si>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</si>
  <si>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</si>
  <si>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</si>
  <si>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</si>
  <si>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</si>
  <si>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</si>
  <si>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</si>
  <si>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</si>
  <si>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</si>
  <si>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</si>
  <si>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</si>
  <si>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</si>
  <si>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</si>
  <si>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</si>
  <si>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</si>
  <si>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</si>
  <si>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</si>
  <si>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</si>
  <si>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</si>
  <si>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</si>
  <si>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</si>
  <si>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</si>
  <si>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</si>
  <si>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</si>
  <si>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</si>
  <si>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</si>
  <si>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</si>
  <si>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</si>
  <si>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</si>
  <si>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</si>
  <si>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</si>
  <si>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</si>
  <si>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</si>
  <si>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</si>
  <si>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</si>
  <si>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</si>
  <si>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</si>
  <si>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</si>
  <si>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</si>
  <si>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</si>
  <si>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</si>
  <si>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</si>
  <si>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</si>
  <si>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</si>
  <si>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</si>
  <si>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</si>
  <si>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</si>
  <si>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</si>
  <si>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</si>
  <si>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</si>
  <si>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</si>
  <si>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</si>
  <si>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</si>
  <si>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</si>
  <si>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</si>
  <si>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</si>
  <si>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</si>
  <si>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</si>
  <si>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</si>
  <si>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</si>
  <si>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</si>
  <si>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</si>
  <si>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</si>
  <si>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</si>
  <si>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</si>
  <si>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</si>
  <si>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</si>
  <si>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</si>
  <si>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</si>
  <si>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</si>
  <si>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</si>
  <si>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</si>
  <si>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</si>
  <si>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</si>
  <si>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</si>
  <si>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</si>
  <si>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</si>
  <si>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</si>
  <si>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</si>
  <si>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</si>
  <si>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</si>
  <si>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</si>
  <si>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</si>
  <si>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</si>
  <si>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</si>
  <si>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</si>
  <si>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</si>
  <si>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</si>
  <si>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</si>
  <si>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</si>
  <si>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</si>
  <si>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</si>
  <si>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</si>
  <si>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</si>
  <si>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現在の指標からは健全経営と言えるものの、設備の老朽化は確実に進んでいる。
　給水収益が減少し続けている中にあっても、今後大きな更新需要は確実に訪れることから、収支の整合性が保たれた投資になるよう、料金改定・統廃合・ダウンサイジングなどを行いながら計画的に実施していく。</t>
    <rPh sb="1" eb="3">
      <t>ゲンザイ</t>
    </rPh>
    <rPh sb="4" eb="6">
      <t>シヒョウ</t>
    </rPh>
    <rPh sb="9" eb="11">
      <t>ケンゼン</t>
    </rPh>
    <rPh sb="11" eb="13">
      <t>ケイエイ</t>
    </rPh>
    <rPh sb="14" eb="15">
      <t>イ</t>
    </rPh>
    <rPh sb="21" eb="23">
      <t>セツビ</t>
    </rPh>
    <rPh sb="24" eb="27">
      <t>ロウキュウカ</t>
    </rPh>
    <rPh sb="28" eb="30">
      <t>カクジツ</t>
    </rPh>
    <rPh sb="31" eb="32">
      <t>スス</t>
    </rPh>
    <rPh sb="39" eb="41">
      <t>キュウスイ</t>
    </rPh>
    <rPh sb="41" eb="43">
      <t>シュウエキ</t>
    </rPh>
    <rPh sb="44" eb="46">
      <t>ゲンショウ</t>
    </rPh>
    <rPh sb="47" eb="48">
      <t>ツヅ</t>
    </rPh>
    <rPh sb="52" eb="53">
      <t>ナカ</t>
    </rPh>
    <rPh sb="59" eb="61">
      <t>コンゴ</t>
    </rPh>
    <rPh sb="61" eb="62">
      <t>オオ</t>
    </rPh>
    <rPh sb="64" eb="66">
      <t>コウシン</t>
    </rPh>
    <rPh sb="66" eb="68">
      <t>ジュヨウ</t>
    </rPh>
    <rPh sb="69" eb="71">
      <t>カクジツ</t>
    </rPh>
    <rPh sb="72" eb="73">
      <t>オトズ</t>
    </rPh>
    <rPh sb="99" eb="101">
      <t>リョウキン</t>
    </rPh>
    <rPh sb="101" eb="103">
      <t>カイテイ</t>
    </rPh>
    <rPh sb="104" eb="107">
      <t>トウハイゴウ</t>
    </rPh>
    <rPh sb="119" eb="120">
      <t>オコナ</t>
    </rPh>
    <rPh sb="124" eb="127">
      <t>ケイカクテキ</t>
    </rPh>
    <rPh sb="128" eb="130">
      <t>ジッシ</t>
    </rPh>
    <phoneticPr fontId="4"/>
  </si>
  <si>
    <t>　「有形固定資産減価償却率」が平均値を上回っており、老朽化した施設が多くなっている状況である。資金面から、故障等がなければ償却期間が終了しても積極的な更新は行っていないため、今後も同程度を推移する見込である。
　また、「管路経年化率」が増加しており、管路の更新が必要な状況になっている。「管路更新率」のとおり、従来は管路更新がほとんど進んでいない状況であったが、現在は管路更新計画に基づいた継続的な管路更新を実施している。</t>
    <rPh sb="2" eb="4">
      <t>ユウケイ</t>
    </rPh>
    <rPh sb="4" eb="6">
      <t>コテイ</t>
    </rPh>
    <rPh sb="6" eb="8">
      <t>シサン</t>
    </rPh>
    <rPh sb="8" eb="10">
      <t>ゲンカ</t>
    </rPh>
    <rPh sb="10" eb="12">
      <t>ショウキャク</t>
    </rPh>
    <rPh sb="12" eb="13">
      <t>リツ</t>
    </rPh>
    <rPh sb="15" eb="17">
      <t>ヘイキン</t>
    </rPh>
    <rPh sb="17" eb="18">
      <t>チ</t>
    </rPh>
    <rPh sb="19" eb="21">
      <t>ウワマワ</t>
    </rPh>
    <rPh sb="26" eb="29">
      <t>ロウキュウカ</t>
    </rPh>
    <rPh sb="31" eb="33">
      <t>シセツ</t>
    </rPh>
    <rPh sb="34" eb="35">
      <t>オオ</t>
    </rPh>
    <rPh sb="41" eb="43">
      <t>ジョウキョウ</t>
    </rPh>
    <rPh sb="49" eb="50">
      <t>メン</t>
    </rPh>
    <rPh sb="63" eb="65">
      <t>キカン</t>
    </rPh>
    <rPh sb="71" eb="74">
      <t>セッキョクテキ</t>
    </rPh>
    <rPh sb="75" eb="77">
      <t>コウシン</t>
    </rPh>
    <rPh sb="78" eb="79">
      <t>オコナ</t>
    </rPh>
    <rPh sb="87" eb="89">
      <t>コンゴ</t>
    </rPh>
    <rPh sb="90" eb="93">
      <t>ドウテイド</t>
    </rPh>
    <rPh sb="94" eb="96">
      <t>スイイ</t>
    </rPh>
    <rPh sb="98" eb="100">
      <t>ミコミ</t>
    </rPh>
    <rPh sb="110" eb="112">
      <t>カンロ</t>
    </rPh>
    <rPh sb="112" eb="115">
      <t>ケイネンカ</t>
    </rPh>
    <rPh sb="115" eb="116">
      <t>リツ</t>
    </rPh>
    <rPh sb="118" eb="120">
      <t>ゾウカ</t>
    </rPh>
    <rPh sb="125" eb="127">
      <t>カンロ</t>
    </rPh>
    <rPh sb="128" eb="130">
      <t>コウシン</t>
    </rPh>
    <rPh sb="131" eb="133">
      <t>ヒツヨウ</t>
    </rPh>
    <rPh sb="134" eb="136">
      <t>ジョウキョウ</t>
    </rPh>
    <rPh sb="144" eb="146">
      <t>カンロ</t>
    </rPh>
    <rPh sb="146" eb="148">
      <t>コウシン</t>
    </rPh>
    <rPh sb="148" eb="149">
      <t>リツ</t>
    </rPh>
    <rPh sb="155" eb="157">
      <t>ジュウライ</t>
    </rPh>
    <rPh sb="158" eb="162">
      <t>カンロコウシン</t>
    </rPh>
    <rPh sb="167" eb="168">
      <t>スス</t>
    </rPh>
    <rPh sb="173" eb="175">
      <t>ジョウキョウ</t>
    </rPh>
    <rPh sb="181" eb="183">
      <t>ゲンザイ</t>
    </rPh>
    <rPh sb="184" eb="186">
      <t>カンロ</t>
    </rPh>
    <rPh sb="186" eb="188">
      <t>コウシン</t>
    </rPh>
    <rPh sb="188" eb="190">
      <t>ケイカク</t>
    </rPh>
    <rPh sb="191" eb="192">
      <t>モト</t>
    </rPh>
    <rPh sb="195" eb="198">
      <t>ケイゾクテキ</t>
    </rPh>
    <rPh sb="199" eb="201">
      <t>カンロ</t>
    </rPh>
    <rPh sb="201" eb="203">
      <t>コウシン</t>
    </rPh>
    <rPh sb="204" eb="206">
      <t>ジッシ</t>
    </rPh>
    <phoneticPr fontId="4"/>
  </si>
  <si>
    <t>　令和4年度の料金回収率は98.66％と100％を下回っているが、これは基本料金の減免措置によるものであり、減免措置分を考慮した料金回収率は100％を超えている。
　また、経常収支比率は100％、流動比率は300％の水準を超えていることからも、健全な経営であると言える。
　物価高騰により給水原価が上がっているものの、給水収益は減少し続けていることから、健全経営を維持していくためにも引き続き費用の削減に努めていく必要がある。
　「有収率」が平均に比べて非常に低く、大量の漏水が疑われる状況である。漏水をいち早く発見・修繕することで、費用のうち大きな割合を占める取水のための動力費を削減することが見込めることから、引き続き漏水調査及び修繕を実施していく。</t>
    <rPh sb="25" eb="27">
      <t>シタマワ</t>
    </rPh>
    <rPh sb="54" eb="58">
      <t>ゲンメンソチ</t>
    </rPh>
    <rPh sb="58" eb="59">
      <t>ブン</t>
    </rPh>
    <rPh sb="60" eb="62">
      <t>コウリョ</t>
    </rPh>
    <rPh sb="64" eb="69">
      <t>リョウキンカイシュウリツ</t>
    </rPh>
    <rPh sb="75" eb="76">
      <t>コ</t>
    </rPh>
    <rPh sb="86" eb="88">
      <t>ケイジョウ</t>
    </rPh>
    <rPh sb="88" eb="90">
      <t>シュウシ</t>
    </rPh>
    <rPh sb="90" eb="92">
      <t>ヒリツ</t>
    </rPh>
    <rPh sb="98" eb="100">
      <t>リュウドウ</t>
    </rPh>
    <rPh sb="100" eb="102">
      <t>ヒリツ</t>
    </rPh>
    <rPh sb="108" eb="110">
      <t>スイジュン</t>
    </rPh>
    <rPh sb="111" eb="112">
      <t>コ</t>
    </rPh>
    <rPh sb="139" eb="143">
      <t>ブッカコウトウ</t>
    </rPh>
    <rPh sb="146" eb="150">
      <t>キュウスイゲンカ</t>
    </rPh>
    <rPh sb="151" eb="152">
      <t>ア</t>
    </rPh>
    <rPh sb="161" eb="163">
      <t>キュウスイ</t>
    </rPh>
    <rPh sb="163" eb="165">
      <t>シュウエキ</t>
    </rPh>
    <rPh sb="166" eb="168">
      <t>ゲンショウ</t>
    </rPh>
    <rPh sb="169" eb="170">
      <t>ツヅ</t>
    </rPh>
    <rPh sb="179" eb="181">
      <t>ケンゼン</t>
    </rPh>
    <rPh sb="181" eb="183">
      <t>ケイエイ</t>
    </rPh>
    <rPh sb="184" eb="186">
      <t>イジ</t>
    </rPh>
    <rPh sb="194" eb="195">
      <t>ヒ</t>
    </rPh>
    <rPh sb="196" eb="197">
      <t>ツヅ</t>
    </rPh>
    <rPh sb="198" eb="200">
      <t>ヒヨウ</t>
    </rPh>
    <rPh sb="201" eb="203">
      <t>サクゲン</t>
    </rPh>
    <rPh sb="204" eb="205">
      <t>ツト</t>
    </rPh>
    <rPh sb="209" eb="211">
      <t>ヒツヨウ</t>
    </rPh>
    <rPh sb="218" eb="221">
      <t>ユウシュウリツ</t>
    </rPh>
    <rPh sb="223" eb="225">
      <t>ヘイキン</t>
    </rPh>
    <rPh sb="226" eb="227">
      <t>クラ</t>
    </rPh>
    <rPh sb="229" eb="231">
      <t>ヒジョウ</t>
    </rPh>
    <rPh sb="232" eb="233">
      <t>ヒク</t>
    </rPh>
    <rPh sb="235" eb="237">
      <t>タイリョウ</t>
    </rPh>
    <rPh sb="238" eb="240">
      <t>ロウスイ</t>
    </rPh>
    <rPh sb="241" eb="242">
      <t>ウタガ</t>
    </rPh>
    <rPh sb="245" eb="247">
      <t>ジョウキョウ</t>
    </rPh>
    <rPh sb="256" eb="257">
      <t>ハヤ</t>
    </rPh>
    <rPh sb="258" eb="260">
      <t>ハッケン</t>
    </rPh>
    <rPh sb="261" eb="263">
      <t>シュウゼン</t>
    </rPh>
    <rPh sb="269" eb="271">
      <t>ヒヨウ</t>
    </rPh>
    <rPh sb="274" eb="275">
      <t>オオ</t>
    </rPh>
    <rPh sb="277" eb="279">
      <t>ワリアイ</t>
    </rPh>
    <rPh sb="280" eb="281">
      <t>シ</t>
    </rPh>
    <rPh sb="283" eb="285">
      <t>シュスイ</t>
    </rPh>
    <rPh sb="293" eb="295">
      <t>サクゲン</t>
    </rPh>
    <rPh sb="300" eb="302">
      <t>ミコ</t>
    </rPh>
    <rPh sb="309" eb="310">
      <t>ヒ</t>
    </rPh>
    <rPh sb="311" eb="312">
      <t>ツヅ</t>
    </rPh>
    <rPh sb="313" eb="315">
      <t>ロウスイ</t>
    </rPh>
    <rPh sb="315" eb="317">
      <t>チョウサ</t>
    </rPh>
    <rPh sb="317" eb="318">
      <t>オヨ</t>
    </rPh>
    <rPh sb="319" eb="321">
      <t>シュウゼン</t>
    </rPh>
    <rPh sb="322" eb="32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</si>
</sst>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0.28999999999999998</c:v>
                </c:pt>
                <c:pt idx="2">
                  <c:v>0.01</c:v>
                </c:pt>
                <c:pt idx="3">
                  <c:v>0.24</c:v>
                </c:pt>
                <c:pt idx="4">
                  <c:v>7.0000000000000007E-2</c:v>
                </c:pt>
              </c:numCache>
            </c:numRef>
          </c:val>
          <c:extLst>
            <c:ext xmlns:c16="http://schemas.microsoft.com/office/drawing/2014/chart" uri="{C3380CC4-5D6E-409C-BE32-E72D297353CC}">
              <c16:uniqueId val="{00000000-1A81-4D16-8773-89A51A8E37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1A81-4D16-8773-89A51A8E37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61.69</c:v>
                </c:pt>
                <c:pt idx="1">
                  <c:v>58.75</c:v>
                </c:pt>
                <c:pt idx="2">
                  <c:v>59.67</c:v>
                </c:pt>
                <c:pt idx="3">
                  <c:v>58.91</c:v>
                </c:pt>
                <c:pt idx="4">
                  <c:v>57.78</c:v>
                </c:pt>
              </c:numCache>
            </c:numRef>
          </c:val>
          <c:extLst>
            <c:ext xmlns:c16="http://schemas.microsoft.com/office/drawing/2014/chart" uri="{C3380CC4-5D6E-409C-BE32-E72D297353CC}">
              <c16:uniqueId val="{00000000-CA73-4DAA-BE59-732C9ED428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A73-4DAA-BE59-732C9ED428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62.88</c:v>
                </c:pt>
                <c:pt idx="1">
                  <c:v>64.510000000000005</c:v>
                </c:pt>
                <c:pt idx="2">
                  <c:v>64.959999999999994</c:v>
                </c:pt>
                <c:pt idx="3">
                  <c:v>64.95</c:v>
                </c:pt>
                <c:pt idx="4">
                  <c:v>65.14</c:v>
                </c:pt>
              </c:numCache>
            </c:numRef>
          </c:val>
          <c:extLst>
            <c:ext xmlns:c16="http://schemas.microsoft.com/office/drawing/2014/chart" uri="{C3380CC4-5D6E-409C-BE32-E72D297353CC}">
              <c16:uniqueId val="{00000000-2666-48D1-A6AA-22E226BE3B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666-48D1-A6AA-22E226BE3B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125.48</c:v>
                </c:pt>
                <c:pt idx="1">
                  <c:v>125.56</c:v>
                </c:pt>
                <c:pt idx="2">
                  <c:v>124.42</c:v>
                </c:pt>
                <c:pt idx="3">
                  <c:v>124.37</c:v>
                </c:pt>
                <c:pt idx="4">
                  <c:v>125.38</c:v>
                </c:pt>
              </c:numCache>
            </c:numRef>
          </c:val>
          <c:extLst>
            <c:ext xmlns:c16="http://schemas.microsoft.com/office/drawing/2014/chart" uri="{C3380CC4-5D6E-409C-BE32-E72D297353CC}">
              <c16:uniqueId val="{00000000-D141-4690-A3A6-C15499F7E8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141-4690-A3A6-C15499F7E8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63.41</c:v>
                </c:pt>
                <c:pt idx="1">
                  <c:v>61.45</c:v>
                </c:pt>
                <c:pt idx="2">
                  <c:v>61.17</c:v>
                </c:pt>
                <c:pt idx="3">
                  <c:v>62.05</c:v>
                </c:pt>
                <c:pt idx="4">
                  <c:v>63.01</c:v>
                </c:pt>
              </c:numCache>
            </c:numRef>
          </c:val>
          <c:extLst>
            <c:ext xmlns:c16="http://schemas.microsoft.com/office/drawing/2014/chart" uri="{C3380CC4-5D6E-409C-BE32-E72D297353CC}">
              <c16:uniqueId val="{00000000-EA61-411E-9D03-1196A96078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EA61-411E-9D03-1196A96078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4.33</c:v>
                </c:pt>
                <c:pt idx="1">
                  <c:v>3.38</c:v>
                </c:pt>
                <c:pt idx="2">
                  <c:v>7.01</c:v>
                </c:pt>
                <c:pt idx="3">
                  <c:v>8.16</c:v>
                </c:pt>
                <c:pt idx="4">
                  <c:v>16.559999999999999</c:v>
                </c:pt>
              </c:numCache>
            </c:numRef>
          </c:val>
          <c:extLst>
            <c:ext xmlns:c16="http://schemas.microsoft.com/office/drawing/2014/chart" uri="{C3380CC4-5D6E-409C-BE32-E72D297353CC}">
              <c16:uniqueId val="{00000000-FC64-4397-96BD-1EDD4D2763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C64-4397-96BD-1EDD4D2763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1A-4B74-B836-0D8A5AA156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C1A-4B74-B836-0D8A5AA156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475.11</c:v>
                </c:pt>
                <c:pt idx="1">
                  <c:v>404.19</c:v>
                </c:pt>
                <c:pt idx="2">
                  <c:v>394.4</c:v>
                </c:pt>
                <c:pt idx="3">
                  <c:v>371.58</c:v>
                </c:pt>
                <c:pt idx="4">
                  <c:v>364.01</c:v>
                </c:pt>
              </c:numCache>
            </c:numRef>
          </c:val>
          <c:extLst>
            <c:ext xmlns:c16="http://schemas.microsoft.com/office/drawing/2014/chart" uri="{C3380CC4-5D6E-409C-BE32-E72D297353CC}">
              <c16:uniqueId val="{00000000-3C40-462D-A20A-B93C304D2E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C40-462D-A20A-B93C304D2E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453.96</c:v>
                </c:pt>
                <c:pt idx="1">
                  <c:v>388.61</c:v>
                </c:pt>
                <c:pt idx="2">
                  <c:v>340.07</c:v>
                </c:pt>
                <c:pt idx="3">
                  <c:v>317.45999999999998</c:v>
                </c:pt>
                <c:pt idx="4">
                  <c:v>339.03</c:v>
                </c:pt>
              </c:numCache>
            </c:numRef>
          </c:val>
          <c:extLst>
            <c:ext xmlns:c16="http://schemas.microsoft.com/office/drawing/2014/chart" uri="{C3380CC4-5D6E-409C-BE32-E72D297353CC}">
              <c16:uniqueId val="{00000000-95B5-4C73-9F13-E05FC49B8A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5B5-4C73-9F13-E05FC49B8A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124.96</c:v>
                </c:pt>
                <c:pt idx="1">
                  <c:v>125.37</c:v>
                </c:pt>
                <c:pt idx="2">
                  <c:v>123.5</c:v>
                </c:pt>
                <c:pt idx="3">
                  <c:v>124.68</c:v>
                </c:pt>
                <c:pt idx="4">
                  <c:v>98.66</c:v>
                </c:pt>
              </c:numCache>
            </c:numRef>
          </c:val>
          <c:extLst>
            <c:ext xmlns:c16="http://schemas.microsoft.com/office/drawing/2014/chart" uri="{C3380CC4-5D6E-409C-BE32-E72D297353CC}">
              <c16:uniqueId val="{00000000-2062-4975-A080-4917D21976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062-4975-A080-4917D21976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167.57</c:v>
                </c:pt>
                <c:pt idx="1">
                  <c:v>166.48</c:v>
                </c:pt>
                <c:pt idx="2">
                  <c:v>169.01</c:v>
                </c:pt>
                <c:pt idx="3">
                  <c:v>166.29</c:v>
                </c:pt>
                <c:pt idx="4">
                  <c:v>184.42</c:v>
                </c:pt>
              </c:numCache>
            </c:numRef>
          </c:val>
          <c:extLst>
            <c:ext xmlns:c16="http://schemas.microsoft.com/office/drawing/2014/chart" uri="{C3380CC4-5D6E-409C-BE32-E72D297353CC}">
              <c16:uniqueId val="{00000000-9C27-49CB-BAC4-B6D8707F70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C27-49CB-BAC4-B6D8707F70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那須烏山市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24601</v>
      </c>
      <c r="AM8" s="66"/>
      <c r="AN8" s="66"/>
      <c r="AO8" s="66"/>
      <c r="AP8" s="66"/>
      <c r="AQ8" s="66"/>
      <c r="AR8" s="66"/>
      <c r="AS8" s="66"/>
      <c r="AT8" s="37">
        <f>データ!$S$6</f>
        <v>174.35</v>
      </c>
      <c r="AU8" s="38"/>
      <c r="AV8" s="38"/>
      <c r="AW8" s="38"/>
      <c r="AX8" s="38"/>
      <c r="AY8" s="38"/>
      <c r="AZ8" s="38"/>
      <c r="BA8" s="38"/>
      <c r="BB8" s="55">
        <f>データ!$T$6</f>
        <v>141.1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73.010000000000005</v>
      </c>
      <c r="J10" s="38"/>
      <c r="K10" s="38"/>
      <c r="L10" s="38"/>
      <c r="M10" s="38"/>
      <c r="N10" s="38"/>
      <c r="O10" s="65"/>
      <c r="P10" s="55">
        <f>データ!$P$6</f>
        <v>97.38</v>
      </c>
      <c r="Q10" s="55"/>
      <c r="R10" s="55"/>
      <c r="S10" s="55"/>
      <c r="T10" s="55"/>
      <c r="U10" s="55"/>
      <c r="V10" s="55"/>
      <c r="W10" s="66">
        <f>データ!$Q$6</f>
        <v>3938</v>
      </c>
      <c r="X10" s="66"/>
      <c r="Y10" s="66"/>
      <c r="Z10" s="66"/>
      <c r="AA10" s="66"/>
      <c r="AB10" s="66"/>
      <c r="AC10" s="66"/>
      <c r="AD10" s="2"/>
      <c r="AE10" s="2"/>
      <c r="AF10" s="2"/>
      <c r="AG10" s="2"/>
      <c r="AH10" s="2"/>
      <c r="AI10" s="2"/>
      <c r="AJ10" s="2"/>
      <c r="AK10" s="2"/>
      <c r="AL10" s="66">
        <f>データ!$U$6</f>
        <v>23793</v>
      </c>
      <c r="AM10" s="66"/>
      <c r="AN10" s="66"/>
      <c r="AO10" s="66"/>
      <c r="AP10" s="66"/>
      <c r="AQ10" s="66"/>
      <c r="AR10" s="66"/>
      <c r="AS10" s="66"/>
      <c r="AT10" s="37">
        <f>データ!$V$6</f>
        <v>125.35</v>
      </c>
      <c r="AU10" s="38"/>
      <c r="AV10" s="38"/>
      <c r="AW10" s="38"/>
      <c r="AX10" s="38"/>
      <c r="AY10" s="38"/>
      <c r="AZ10" s="38"/>
      <c r="BA10" s="38"/>
      <c r="BB10" s="55">
        <f>データ!$W$6</f>
        <v>189.81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cJahtUBn+5CG+trUxJ+yho5Hz83Wcaaji+kx2sEynBjTBJCfKsuNnpi3BGXERmrWFJHu8jLuwUG4cQFwmUPg==" saltValue="Ni5WHFxE0MhK5etFkWGB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92151</v>
      </c>
      <c r="D6" s="20">
        <f t="shared" si="3"/>
        <v>46</v>
      </c>
      <c r="E6" s="20">
        <f t="shared" si="3"/>
        <v>1</v>
      </c>
      <c r="F6" s="20">
        <f t="shared" si="3"/>
        <v>0</v>
      </c>
      <c r="G6" s="20">
        <f t="shared" si="3"/>
        <v>1</v>
      </c>
      <c r="H6" s="20" t="str">
        <f t="shared" si="3"/>
        <v>栃木県　那須烏山市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73.010000000000005</v>
      </c>
      <c r="P6" s="21">
        <f t="shared" si="3"/>
        <v>97.38</v>
      </c>
      <c r="Q6" s="21">
        <f t="shared" si="3"/>
        <v>3938</v>
      </c>
      <c r="R6" s="21">
        <f t="shared" si="3"/>
        <v>24601</v>
      </c>
      <c r="S6" s="21">
        <f t="shared" si="3"/>
        <v>174.35</v>
      </c>
      <c r="T6" s="21">
        <f t="shared" si="3"/>
        <v>141.1</v>
      </c>
      <c r="U6" s="21">
        <f t="shared" si="3"/>
        <v>23793</v>
      </c>
      <c r="V6" s="21">
        <f t="shared" si="3"/>
        <v>125.35</v>
      </c>
      <c r="W6" s="21">
        <f t="shared" si="3"/>
        <v>189.81</v>
      </c>
      <c r="X6" s="22">
        <f>IF(X7="",NA(),X7)</f>
        <v>125.48</v>
      </c>
      <c r="Y6" s="22">
        <f t="shared" ref="Y6:AG6" si="4">IF(Y7="",NA(),Y7)</f>
        <v>125.56</v>
      </c>
      <c r="Z6" s="22">
        <f t="shared" si="4"/>
        <v>124.42</v>
      </c>
      <c r="AA6" s="22">
        <f t="shared" si="4"/>
        <v>124.37</v>
      </c>
      <c r="AB6" s="22">
        <f t="shared" si="4"/>
        <v>125.38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475.11</v>
      </c>
      <c r="AU6" s="22">
        <f t="shared" ref="AU6:BC6" si="6">IF(AU7="",NA(),AU7)</f>
        <v>404.19</v>
      </c>
      <c r="AV6" s="22">
        <f t="shared" si="6"/>
        <v>394.4</v>
      </c>
      <c r="AW6" s="22">
        <f t="shared" si="6"/>
        <v>371.58</v>
      </c>
      <c r="AX6" s="22">
        <f t="shared" si="6"/>
        <v>364.01</v>
      </c>
      <c r="AY6" s="22">
        <f t="shared" si="6"/>
        <v>369.69</v>
      </c>
      <c r="AZ6" s="22">
        <f t="shared" si="6"/>
        <v>379.08</v>
      </c>
      <c r="BA6" s="22">
        <f t="shared" si="6"/>
        <v>367.55</v>
      </c>
      <c r="BB6" s="22">
        <f t="shared" si="6"/>
        <v>378.56</v>
      </c>
      <c r="BC6" s="22">
        <f t="shared" si="6"/>
        <v>364.46</v>
      </c>
      <c r="BD6" s="21" t="str">
        <f>IF(BD7="","",IF(BD7="-","【-】","【"&amp;SUBSTITUTE(TEXT(BD7,"#,##0.00"),"-","△")&amp;"】"))</f>
        <v>【252.29】</v>
      </c>
      <c r="BE6" s="22">
        <f>IF(BE7="",NA(),BE7)</f>
        <v>453.96</v>
      </c>
      <c r="BF6" s="22">
        <f t="shared" ref="BF6:BN6" si="7">IF(BF7="",NA(),BF7)</f>
        <v>388.61</v>
      </c>
      <c r="BG6" s="22">
        <f t="shared" si="7"/>
        <v>340.07</v>
      </c>
      <c r="BH6" s="22">
        <f t="shared" si="7"/>
        <v>317.45999999999998</v>
      </c>
      <c r="BI6" s="22">
        <f t="shared" si="7"/>
        <v>339.03</v>
      </c>
      <c r="BJ6" s="22">
        <f t="shared" si="7"/>
        <v>402.99</v>
      </c>
      <c r="BK6" s="22">
        <f t="shared" si="7"/>
        <v>398.98</v>
      </c>
      <c r="BL6" s="22">
        <f t="shared" si="7"/>
        <v>418.68</v>
      </c>
      <c r="BM6" s="22">
        <f t="shared" si="7"/>
        <v>395.68</v>
      </c>
      <c r="BN6" s="22">
        <f t="shared" si="7"/>
        <v>403.72</v>
      </c>
      <c r="BO6" s="21" t="str">
        <f>IF(BO7="","",IF(BO7="-","【-】","【"&amp;SUBSTITUTE(TEXT(BO7,"#,##0.00"),"-","△")&amp;"】"))</f>
        <v>【268.07】</v>
      </c>
      <c r="BP6" s="22">
        <f>IF(BP7="",NA(),BP7)</f>
        <v>124.96</v>
      </c>
      <c r="BQ6" s="22">
        <f t="shared" ref="BQ6:BY6" si="8">IF(BQ7="",NA(),BQ7)</f>
        <v>125.37</v>
      </c>
      <c r="BR6" s="22">
        <f t="shared" si="8"/>
        <v>123.5</v>
      </c>
      <c r="BS6" s="22">
        <f t="shared" si="8"/>
        <v>124.68</v>
      </c>
      <c r="BT6" s="22">
        <f t="shared" si="8"/>
        <v>98.66</v>
      </c>
      <c r="BU6" s="22">
        <f t="shared" si="8"/>
        <v>98.66</v>
      </c>
      <c r="BV6" s="22">
        <f t="shared" si="8"/>
        <v>98.64</v>
      </c>
      <c r="BW6" s="22">
        <f t="shared" si="8"/>
        <v>94.78</v>
      </c>
      <c r="BX6" s="22">
        <f t="shared" si="8"/>
        <v>97.59</v>
      </c>
      <c r="BY6" s="22">
        <f t="shared" si="8"/>
        <v>92.17</v>
      </c>
      <c r="BZ6" s="21" t="str">
        <f>IF(BZ7="","",IF(BZ7="-","【-】","【"&amp;SUBSTITUTE(TEXT(BZ7,"#,##0.00"),"-","△")&amp;"】"))</f>
        <v>【97.47】</v>
      </c>
      <c r="CA6" s="22">
        <f>IF(CA7="",NA(),CA7)</f>
        <v>167.57</v>
      </c>
      <c r="CB6" s="22">
        <f t="shared" ref="CB6:CJ6" si="9">IF(CB7="",NA(),CB7)</f>
        <v>166.48</v>
      </c>
      <c r="CC6" s="22">
        <f t="shared" si="9"/>
        <v>169.01</v>
      </c>
      <c r="CD6" s="22">
        <f t="shared" si="9"/>
        <v>166.29</v>
      </c>
      <c r="CE6" s="22">
        <f t="shared" si="9"/>
        <v>184.42</v>
      </c>
      <c r="CF6" s="22">
        <f t="shared" si="9"/>
        <v>178.59</v>
      </c>
      <c r="CG6" s="22">
        <f t="shared" si="9"/>
        <v>178.92</v>
      </c>
      <c r="CH6" s="22">
        <f t="shared" si="9"/>
        <v>181.3</v>
      </c>
      <c r="CI6" s="22">
        <f t="shared" si="9"/>
        <v>181.71</v>
      </c>
      <c r="CJ6" s="22">
        <f t="shared" si="9"/>
        <v>188.51</v>
      </c>
      <c r="CK6" s="21" t="str">
        <f>IF(CK7="","",IF(CK7="-","【-】","【"&amp;SUBSTITUTE(TEXT(CK7,"#,##0.00"),"-","△")&amp;"】"))</f>
        <v>【174.75】</v>
      </c>
      <c r="CL6" s="22">
        <f>IF(CL7="",NA(),CL7)</f>
        <v>61.69</v>
      </c>
      <c r="CM6" s="22">
        <f t="shared" ref="CM6:CU6" si="10">IF(CM7="",NA(),CM7)</f>
        <v>58.75</v>
      </c>
      <c r="CN6" s="22">
        <f t="shared" si="10"/>
        <v>59.67</v>
      </c>
      <c r="CO6" s="22">
        <f t="shared" si="10"/>
        <v>58.91</v>
      </c>
      <c r="CP6" s="22">
        <f t="shared" si="10"/>
        <v>57.78</v>
      </c>
      <c r="CQ6" s="22">
        <f t="shared" si="10"/>
        <v>55.03</v>
      </c>
      <c r="CR6" s="22">
        <f t="shared" si="10"/>
        <v>55.14</v>
      </c>
      <c r="CS6" s="22">
        <f t="shared" si="10"/>
        <v>55.89</v>
      </c>
      <c r="CT6" s="22">
        <f t="shared" si="10"/>
        <v>55.72</v>
      </c>
      <c r="CU6" s="22">
        <f t="shared" si="10"/>
        <v>55.31</v>
      </c>
      <c r="CV6" s="21" t="str">
        <f>IF(CV7="","",IF(CV7="-","【-】","【"&amp;SUBSTITUTE(TEXT(CV7,"#,##0.00"),"-","△")&amp;"】"))</f>
        <v>【59.97】</v>
      </c>
      <c r="CW6" s="22">
        <f>IF(CW7="",NA(),CW7)</f>
        <v>62.88</v>
      </c>
      <c r="CX6" s="22">
        <f t="shared" ref="CX6:DF6" si="11">IF(CX7="",NA(),CX7)</f>
        <v>64.510000000000005</v>
      </c>
      <c r="CY6" s="22">
        <f t="shared" si="11"/>
        <v>64.959999999999994</v>
      </c>
      <c r="CZ6" s="22">
        <f t="shared" si="11"/>
        <v>64.95</v>
      </c>
      <c r="DA6" s="22">
        <f t="shared" si="11"/>
        <v>65.14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63.41</v>
      </c>
      <c r="DI6" s="22">
        <f t="shared" ref="DI6:DQ6" si="12">IF(DI7="",NA(),DI7)</f>
        <v>61.45</v>
      </c>
      <c r="DJ6" s="22">
        <f t="shared" si="12"/>
        <v>61.17</v>
      </c>
      <c r="DK6" s="22">
        <f t="shared" si="12"/>
        <v>62.05</v>
      </c>
      <c r="DL6" s="22">
        <f t="shared" si="12"/>
        <v>63.01</v>
      </c>
      <c r="DM6" s="22">
        <f t="shared" si="12"/>
        <v>48.87</v>
      </c>
      <c r="DN6" s="22">
        <f t="shared" si="12"/>
        <v>49.92</v>
      </c>
      <c r="DO6" s="22">
        <f t="shared" si="12"/>
        <v>50.63</v>
      </c>
      <c r="DP6" s="22">
        <f t="shared" si="12"/>
        <v>51.29</v>
      </c>
      <c r="DQ6" s="22">
        <f t="shared" si="12"/>
        <v>52.2</v>
      </c>
      <c r="DR6" s="21" t="str">
        <f>IF(DR7="","",IF(DR7="-","【-】","【"&amp;SUBSTITUTE(TEXT(DR7,"#,##0.00"),"-","△")&amp;"】"))</f>
        <v>【51.51】</v>
      </c>
      <c r="DS6" s="22">
        <f>IF(DS7="",NA(),DS7)</f>
        <v>4.33</v>
      </c>
      <c r="DT6" s="22">
        <f t="shared" ref="DT6:EB6" si="13">IF(DT7="",NA(),DT7)</f>
        <v>3.38</v>
      </c>
      <c r="DU6" s="22">
        <f t="shared" si="13"/>
        <v>7.01</v>
      </c>
      <c r="DV6" s="22">
        <f t="shared" si="13"/>
        <v>8.16</v>
      </c>
      <c r="DW6" s="22">
        <f t="shared" si="13"/>
        <v>16.559999999999999</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0.28999999999999998</v>
      </c>
      <c r="EF6" s="22">
        <f t="shared" si="14"/>
        <v>0.01</v>
      </c>
      <c r="EG6" s="22">
        <f t="shared" si="14"/>
        <v>0.24</v>
      </c>
      <c r="EH6" s="22">
        <f t="shared" si="14"/>
        <v>7.0000000000000007E-2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92151</v>
      </c>
      <c r="D7" s="24">
        <v>46</v>
      </c>
      <c r="E7" s="24">
        <v>1</v>
      </c>
      <c r="F7" s="24">
        <v>0</v>
      </c>
      <c r="G7" s="24">
        <v>1</v>
      </c>
      <c r="H7" s="24" t="s">
        <v>93</v>
      </c>
      <c r="I7" s="24" t="s">
        <v>94</v>
      </c>
      <c r="J7" s="24" t="s">
        <v>95</v>
      </c>
      <c r="K7" s="24" t="s">
        <v>96</v>
      </c>
      <c r="L7" s="24" t="s">
        <v>97</v>
      </c>
      <c r="M7" s="24" t="s">
        <v>98</v>
      </c>
      <c r="N7" s="25" t="s">
        <v>99</v>
      </c>
      <c r="O7" s="25">
        <v>73.010000000000005</v>
      </c>
      <c r="P7" s="25">
        <v>97.38</v>
      </c>
      <c r="Q7" s="25">
        <v>3938</v>
      </c>
      <c r="R7" s="25">
        <v>24601</v>
      </c>
      <c r="S7" s="25">
        <v>174.35</v>
      </c>
      <c r="T7" s="25">
        <v>141.1</v>
      </c>
      <c r="U7" s="25">
        <v>23793</v>
      </c>
      <c r="V7" s="25">
        <v>125.35</v>
      </c>
      <c r="W7" s="25">
        <v>189.81</v>
      </c>
      <c r="X7" s="25">
        <v>125.48</v>
      </c>
      <c r="Y7" s="25">
        <v>125.56</v>
      </c>
      <c r="Z7" s="25">
        <v>124.42</v>
      </c>
      <c r="AA7" s="25">
        <v>124.37</v>
      </c>
      <c r="AB7" s="25">
        <v>125.38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475.11</v>
      </c>
      <c r="AU7" s="25">
        <v>404.19</v>
      </c>
      <c r="AV7" s="25">
        <v>394.4</v>
      </c>
      <c r="AW7" s="25">
        <v>371.58</v>
      </c>
      <c r="AX7" s="25">
        <v>364.01</v>
      </c>
      <c r="AY7" s="25">
        <v>369.69</v>
      </c>
      <c r="AZ7" s="25">
        <v>379.08</v>
      </c>
      <c r="BA7" s="25">
        <v>367.55</v>
      </c>
      <c r="BB7" s="25">
        <v>378.56</v>
      </c>
      <c r="BC7" s="25">
        <v>364.46</v>
      </c>
      <c r="BD7" s="25">
        <v>252.29</v>
      </c>
      <c r="BE7" s="25">
        <v>453.96</v>
      </c>
      <c r="BF7" s="25">
        <v>388.61</v>
      </c>
      <c r="BG7" s="25">
        <v>340.07</v>
      </c>
      <c r="BH7" s="25">
        <v>317.45999999999998</v>
      </c>
      <c r="BI7" s="25">
        <v>339.03</v>
      </c>
      <c r="BJ7" s="25">
        <v>402.99</v>
      </c>
      <c r="BK7" s="25">
        <v>398.98</v>
      </c>
      <c r="BL7" s="25">
        <v>418.68</v>
      </c>
      <c r="BM7" s="25">
        <v>395.68</v>
      </c>
      <c r="BN7" s="25">
        <v>403.72</v>
      </c>
      <c r="BO7" s="25">
        <v>268.07</v>
      </c>
      <c r="BP7" s="25">
        <v>124.96</v>
      </c>
      <c r="BQ7" s="25">
        <v>125.37</v>
      </c>
      <c r="BR7" s="25">
        <v>123.5</v>
      </c>
      <c r="BS7" s="25">
        <v>124.68</v>
      </c>
      <c r="BT7" s="25">
        <v>98.66</v>
      </c>
      <c r="BU7" s="25">
        <v>98.66</v>
      </c>
      <c r="BV7" s="25">
        <v>98.64</v>
      </c>
      <c r="BW7" s="25">
        <v>94.78</v>
      </c>
      <c r="BX7" s="25">
        <v>97.59</v>
      </c>
      <c r="BY7" s="25">
        <v>92.17</v>
      </c>
      <c r="BZ7" s="25">
        <v>97.47</v>
      </c>
      <c r="CA7" s="25">
        <v>167.57</v>
      </c>
      <c r="CB7" s="25">
        <v>166.48</v>
      </c>
      <c r="CC7" s="25">
        <v>169.01</v>
      </c>
      <c r="CD7" s="25">
        <v>166.29</v>
      </c>
      <c r="CE7" s="25">
        <v>184.42</v>
      </c>
      <c r="CF7" s="25">
        <v>178.59</v>
      </c>
      <c r="CG7" s="25">
        <v>178.92</v>
      </c>
      <c r="CH7" s="25">
        <v>181.3</v>
      </c>
      <c r="CI7" s="25">
        <v>181.71</v>
      </c>
      <c r="CJ7" s="25">
        <v>188.51</v>
      </c>
      <c r="CK7" s="25">
        <v>174.75</v>
      </c>
      <c r="CL7" s="25">
        <v>61.69</v>
      </c>
      <c r="CM7" s="25">
        <v>58.75</v>
      </c>
      <c r="CN7" s="25">
        <v>59.67</v>
      </c>
      <c r="CO7" s="25">
        <v>58.91</v>
      </c>
      <c r="CP7" s="25">
        <v>57.78</v>
      </c>
      <c r="CQ7" s="25">
        <v>55.03</v>
      </c>
      <c r="CR7" s="25">
        <v>55.14</v>
      </c>
      <c r="CS7" s="25">
        <v>55.89</v>
      </c>
      <c r="CT7" s="25">
        <v>55.72</v>
      </c>
      <c r="CU7" s="25">
        <v>55.31</v>
      </c>
      <c r="CV7" s="25">
        <v>59.97</v>
      </c>
      <c r="CW7" s="25">
        <v>62.88</v>
      </c>
      <c r="CX7" s="25">
        <v>64.510000000000005</v>
      </c>
      <c r="CY7" s="25">
        <v>64.959999999999994</v>
      </c>
      <c r="CZ7" s="25">
        <v>64.95</v>
      </c>
      <c r="DA7" s="25">
        <v>65.14</v>
      </c>
      <c r="DB7" s="25">
        <v>81.900000000000006</v>
      </c>
      <c r="DC7" s="25">
        <v>81.39</v>
      </c>
      <c r="DD7" s="25">
        <v>81.27</v>
      </c>
      <c r="DE7" s="25">
        <v>81.260000000000005</v>
      </c>
      <c r="DF7" s="25">
        <v>80.36</v>
      </c>
      <c r="DG7" s="25">
        <v>89.76</v>
      </c>
      <c r="DH7" s="25">
        <v>63.41</v>
      </c>
      <c r="DI7" s="25">
        <v>61.45</v>
      </c>
      <c r="DJ7" s="25">
        <v>61.17</v>
      </c>
      <c r="DK7" s="25">
        <v>62.05</v>
      </c>
      <c r="DL7" s="25">
        <v>63.01</v>
      </c>
      <c r="DM7" s="25">
        <v>48.87</v>
      </c>
      <c r="DN7" s="25">
        <v>49.92</v>
      </c>
      <c r="DO7" s="25">
        <v>50.63</v>
      </c>
      <c r="DP7" s="25">
        <v>51.29</v>
      </c>
      <c r="DQ7" s="25">
        <v>52.2</v>
      </c>
      <c r="DR7" s="25">
        <v>51.51</v>
      </c>
      <c r="DS7" s="25">
        <v>4.33</v>
      </c>
      <c r="DT7" s="25">
        <v>3.38</v>
      </c>
      <c r="DU7" s="25">
        <v>7.01</v>
      </c>
      <c r="DV7" s="25">
        <v>8.16</v>
      </c>
      <c r="DW7" s="25">
        <v>16.559999999999999</v>
      </c>
      <c r="DX7" s="25">
        <v>14.85</v>
      </c>
      <c r="DY7" s="25">
        <v>16.88</v>
      </c>
      <c r="DZ7" s="25">
        <v>18.28</v>
      </c>
      <c r="EA7" s="25">
        <v>19.61</v>
      </c>
      <c r="EB7" s="25">
        <v>20.73</v>
      </c>
      <c r="EC7" s="25">
        <v>23.75</v>
      </c>
      <c r="ED7" s="25">
        <v>0</v>
      </c>
      <c r="EE7" s="25">
        <v>0.28999999999999998</v>
      </c>
      <c r="EF7" s="25">
        <v>0.01</v>
      </c>
      <c r="EG7" s="25">
        <v>0.24</v>
      </c>
      <c r="EH7" s="25">
        <v>7.0000000000000007E-2</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2024-03-05T05:18:57Z</cp:lastPrinted>
  <dcterms:created xsi:type="dcterms:W3CDTF">2023-12-05T00:50:32Z</dcterms:created>
  <dcterms:modified xsi:type="dcterms:W3CDTF">2024-03-06T02:55:17Z</dcterms:modified>
  <cp:category/>
</cp:coreProperties>
</file>