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613D52F5-DCE2-4509-8786-CF46CF2FA3DF}" xr6:coauthVersionLast="47" xr6:coauthVersionMax="47" xr10:uidLastSave="{00000000-0000-0000-0000-000000000000}"/>
  <workbookProtection workbookAlgorithmName="SHA-512" workbookHashValue="o12d8vNwkCQdQof/aM1P0cCLAo3X6PsZgXbaAfGi2jaY4PnDYVAAKQ8NLvj8neOZ6ZjJnt3mPB7GLevY6gTM5Q==" workbookSaltValue="kfTm7Z43PptyYh/5YtO62w=="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H85" i="4"/>
  <c r="F85" i="4"/>
  <c r="AL10" i="4"/>
  <c r="W10" i="4"/>
  <c r="I10" i="4"/>
  <c r="BB8" i="4"/>
  <c r="AT8" i="4"/>
  <c r="AL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<sst xmlns="http://schemas.openxmlformats.org/spreadsheetml/2006/main" count="228" uniqueCount="112">
  <si>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</si>
  <si>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</si>
  <si>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</si>
  <si>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</si>
  <si>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</si>
  <si>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</si>
  <si>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</si>
  <si>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</si>
  <si>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</si>
  <si>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</si>
  <si>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</si>
  <si>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</si>
  <si>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</si>
  <si>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</si>
  <si>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</si>
  <si>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</si>
  <si>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</si>
  <si>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</si>
  <si>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</si>
  <si>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</si>
  <si>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</si>
  <si>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</si>
  <si>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</si>
  <si>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</si>
  <si>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</si>
  <si>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</si>
  <si>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</si>
  <si>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</si>
  <si>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</si>
  <si>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</si>
  <si>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</si>
  <si>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</si>
  <si>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</si>
  <si>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</si>
  <si>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</si>
  <si>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</si>
  <si>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</si>
  <si>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</si>
  <si>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</si>
  <si>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</si>
  <si>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</si>
  <si>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</si>
  <si>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</si>
  <si>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</si>
  <si>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</si>
  <si>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</si>
  <si>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</si>
  <si>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</si>
  <si>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</si>
  <si>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</si>
  <si>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</si>
  <si>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</si>
  <si>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</si>
  <si>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</si>
  <si>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</si>
  <si>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</si>
  <si>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</si>
  <si>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</si>
  <si>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</si>
  <si>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</si>
  <si>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</si>
  <si>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</si>
  <si>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</si>
  <si>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</si>
  <si>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</si>
  <si>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</si>
  <si>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</si>
  <si>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</si>
  <si>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</si>
  <si>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</si>
  <si>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</si>
  <si>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</si>
  <si>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</si>
  <si>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</si>
  <si>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</si>
  <si>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</si>
  <si>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</si>
  <si>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</si>
  <si>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</si>
  <si>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</si>
  <si>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</si>
  <si>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</si>
  <si>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</si>
  <si>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</si>
  <si>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</si>
  <si>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</si>
  <si>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</si>
  <si>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</si>
  <si>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</si>
  <si>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</si>
  <si>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</si>
  <si>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</si>
  <si>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</si>
  <si>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</si>
  <si>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</si>
  <si>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</si>
  <si>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</si>
  <si>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</si>
  <si>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</si>
  <si>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</si>
  <si>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</si>
  <si>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</si>
  <si>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</si>
  <si>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</si>
  <si>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</si>
  <si>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</si>
  <si>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</si>
  <si>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</si>
  <si>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</si>
  <si>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現在の指標からは健全経営と言えるものの、設備の老朽化は確実に進んでいる。
　給水収益が減少し続けている中にあっても、今後大きな更新需要は確実に訪れることから、収支の整合性が保たれた投資になるよう、料金改定・統廃合・ダウンサイジングなどを行いながら計画的に実施していく。</t>
    <phoneticPr fontId="4"/>
  </si>
  <si>
    <t>　「経常収支比率」「料金回収率」がともに100％を超えており、「流動比率」も300％を超えた水準を維持していることから、現在の経営状況は健全であると言える。
　「給水原価」については、平均値を下回っているものの、近年大きく上昇している。人口減により給水収益は減少し続けていることから、健全経営を維持していくためにも引き続き費用の削減に努めていく必要がある。
　「有収率」が平均に比べて非常に低く、大量の漏水が疑われる状況である。漏水をいち早く発見・修繕することで、費用のうち大きな割合を占める取水のための動力費を削減することが見込めることから、引き続き漏水調査及び修繕を実施していく。</t>
    <rPh sb="2" eb="4">
      <t>ケイジョウ</t>
    </rPh>
    <rPh sb="60" eb="62">
      <t>ゲンザイ</t>
    </rPh>
    <rPh sb="63" eb="65">
      <t>ケイエイ</t>
    </rPh>
    <rPh sb="65" eb="67">
      <t>ジョウキョウ</t>
    </rPh>
    <rPh sb="94" eb="95">
      <t>チ</t>
    </rPh>
    <rPh sb="96" eb="98">
      <t>シタマワ</t>
    </rPh>
    <rPh sb="106" eb="108">
      <t>キンネン</t>
    </rPh>
    <rPh sb="108" eb="109">
      <t>オオ</t>
    </rPh>
    <rPh sb="111" eb="113">
      <t>ジョウショウ</t>
    </rPh>
    <rPh sb="118" eb="121">
      <t>ジンコウゲン</t>
    </rPh>
    <rPh sb="198" eb="200">
      <t>タイリョウ</t>
    </rPh>
    <rPh sb="201" eb="203">
      <t>ロウスイ</t>
    </rPh>
    <rPh sb="204" eb="205">
      <t>ウタガ</t>
    </rPh>
    <rPh sb="208" eb="210">
      <t>ジョウキョウ</t>
    </rPh>
    <rPh sb="214" eb="216">
      <t>ロウスイ</t>
    </rPh>
    <rPh sb="219" eb="220">
      <t>ハヤ</t>
    </rPh>
    <rPh sb="221" eb="223">
      <t>ハッケン</t>
    </rPh>
    <rPh sb="224" eb="226">
      <t>シュウゼン</t>
    </rPh>
    <rPh sb="232" eb="234">
      <t>ヒヨウ</t>
    </rPh>
    <rPh sb="237" eb="238">
      <t>オオ</t>
    </rPh>
    <rPh sb="240" eb="242">
      <t>ワリアイ</t>
    </rPh>
    <rPh sb="243" eb="244">
      <t>シ</t>
    </rPh>
    <rPh sb="246" eb="248">
      <t>シュスイ</t>
    </rPh>
    <rPh sb="252" eb="255">
      <t>ドウリョクヒ</t>
    </rPh>
    <rPh sb="256" eb="258">
      <t>サクゲン</t>
    </rPh>
    <phoneticPr fontId="4"/>
  </si>
  <si>
    <t xml:space="preserve"> 「有形固定資産減価償却率」が平均値を上回っており、老朽化した施設が多くなっている状況である。資金面から、故障等がなければ償却期間が終了しても積極的な更新は行っていないため、今後も同程度を推移する見込である。
　また、「管路経年化率」が増加しており、管路の更新が必要な状況になっている。従来は管路更新が行われていない状況であったが、近年は管路更新計画に基づいた継続的な管路更新を実施している。</t>
    <rPh sb="151" eb="152">
      <t>オコナ</t>
    </rPh>
    <rPh sb="166" eb="168">
      <t>キンネン</t>
    </rPh>
    <rPh sb="189" eb="19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</si>
</sst>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0.28999999999999998</c:v>
                </c:pt>
                <c:pt idx="1">
                  <c:v>0.01</c:v>
                </c:pt>
                <c:pt idx="2">
                  <c:v>0.24</c:v>
                </c:pt>
                <c:pt idx="3">
                  <c:v>7.0000000000000007E-2</c:v>
                </c:pt>
                <c:pt idx="4">
                  <c:v>0.32</c:v>
                </c:pt>
              </c:numCache>
            </c:numRef>
          </c:val>
          <c:extLst>
            <c:ext xmlns:c16="http://schemas.microsoft.com/office/drawing/2014/chart" uri="{C3380CC4-5D6E-409C-BE32-E72D297353CC}">
              <c16:uniqueId val="{00000000-1437-443A-B1DE-8134E86E19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1437-443A-B1DE-8134E86E19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58.75</c:v>
                </c:pt>
                <c:pt idx="1">
                  <c:v>59.67</c:v>
                </c:pt>
                <c:pt idx="2">
                  <c:v>58.91</c:v>
                </c:pt>
                <c:pt idx="3">
                  <c:v>57.78</c:v>
                </c:pt>
                <c:pt idx="4">
                  <c:v>60.32</c:v>
                </c:pt>
              </c:numCache>
            </c:numRef>
          </c:val>
          <c:extLst>
            <c:ext xmlns:c16="http://schemas.microsoft.com/office/drawing/2014/chart" uri="{C3380CC4-5D6E-409C-BE32-E72D297353CC}">
              <c16:uniqueId val="{00000000-9C60-4B86-B974-21948119F45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C60-4B86-B974-21948119F45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64.510000000000005</c:v>
                </c:pt>
                <c:pt idx="1">
                  <c:v>64.959999999999994</c:v>
                </c:pt>
                <c:pt idx="2">
                  <c:v>64.95</c:v>
                </c:pt>
                <c:pt idx="3">
                  <c:v>65.14</c:v>
                </c:pt>
                <c:pt idx="4">
                  <c:v>61.33</c:v>
                </c:pt>
              </c:numCache>
            </c:numRef>
          </c:val>
          <c:extLst>
            <c:ext xmlns:c16="http://schemas.microsoft.com/office/drawing/2014/chart" uri="{C3380CC4-5D6E-409C-BE32-E72D297353CC}">
              <c16:uniqueId val="{00000000-C535-48F9-B867-EA6AA0B8539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C535-48F9-B867-EA6AA0B8539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125.56</c:v>
                </c:pt>
                <c:pt idx="1">
                  <c:v>124.42</c:v>
                </c:pt>
                <c:pt idx="2">
                  <c:v>124.37</c:v>
                </c:pt>
                <c:pt idx="3">
                  <c:v>125.38</c:v>
                </c:pt>
                <c:pt idx="4">
                  <c:v>115.93</c:v>
                </c:pt>
              </c:numCache>
            </c:numRef>
          </c:val>
          <c:extLst>
            <c:ext xmlns:c16="http://schemas.microsoft.com/office/drawing/2014/chart" uri="{C3380CC4-5D6E-409C-BE32-E72D297353CC}">
              <c16:uniqueId val="{00000000-1450-47E6-A6F7-EA097AE14C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1450-47E6-A6F7-EA097AE14C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61.45</c:v>
                </c:pt>
                <c:pt idx="1">
                  <c:v>61.17</c:v>
                </c:pt>
                <c:pt idx="2">
                  <c:v>62.05</c:v>
                </c:pt>
                <c:pt idx="3">
                  <c:v>63.01</c:v>
                </c:pt>
                <c:pt idx="4">
                  <c:v>63.64</c:v>
                </c:pt>
              </c:numCache>
            </c:numRef>
          </c:val>
          <c:extLst>
            <c:ext xmlns:c16="http://schemas.microsoft.com/office/drawing/2014/chart" uri="{C3380CC4-5D6E-409C-BE32-E72D297353CC}">
              <c16:uniqueId val="{00000000-FC93-45C0-B088-C6ED77AF22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FC93-45C0-B088-C6ED77AF22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3.38</c:v>
                </c:pt>
                <c:pt idx="1">
                  <c:v>7.01</c:v>
                </c:pt>
                <c:pt idx="2">
                  <c:v>8.16</c:v>
                </c:pt>
                <c:pt idx="3">
                  <c:v>16.559999999999999</c:v>
                </c:pt>
                <c:pt idx="4">
                  <c:v>16.600000000000001</c:v>
                </c:pt>
              </c:numCache>
            </c:numRef>
          </c:val>
          <c:extLst>
            <c:ext xmlns:c16="http://schemas.microsoft.com/office/drawing/2014/chart" uri="{C3380CC4-5D6E-409C-BE32-E72D297353CC}">
              <c16:uniqueId val="{00000000-54CE-4434-9DC9-8D5D0AB1714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4CE-4434-9DC9-8D5D0AB1714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DF-424B-955D-A0D378CC35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0EDF-424B-955D-A0D378CC35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404.19</c:v>
                </c:pt>
                <c:pt idx="1">
                  <c:v>394.4</c:v>
                </c:pt>
                <c:pt idx="2">
                  <c:v>371.58</c:v>
                </c:pt>
                <c:pt idx="3">
                  <c:v>364.01</c:v>
                </c:pt>
                <c:pt idx="4">
                  <c:v>320.33999999999997</c:v>
                </c:pt>
              </c:numCache>
            </c:numRef>
          </c:val>
          <c:extLst>
            <c:ext xmlns:c16="http://schemas.microsoft.com/office/drawing/2014/chart" uri="{C3380CC4-5D6E-409C-BE32-E72D297353CC}">
              <c16:uniqueId val="{00000000-8EFB-417B-AEDA-61120705EC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8EFB-417B-AEDA-61120705EC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388.61</c:v>
                </c:pt>
                <c:pt idx="1">
                  <c:v>340.07</c:v>
                </c:pt>
                <c:pt idx="2">
                  <c:v>317.45999999999998</c:v>
                </c:pt>
                <c:pt idx="3">
                  <c:v>339.03</c:v>
                </c:pt>
                <c:pt idx="4">
                  <c:v>280.25</c:v>
                </c:pt>
              </c:numCache>
            </c:numRef>
          </c:val>
          <c:extLst>
            <c:ext xmlns:c16="http://schemas.microsoft.com/office/drawing/2014/chart" uri="{C3380CC4-5D6E-409C-BE32-E72D297353CC}">
              <c16:uniqueId val="{00000000-D077-4262-B93E-214AA40D1C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077-4262-B93E-214AA40D1C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125.37</c:v>
                </c:pt>
                <c:pt idx="1">
                  <c:v>123.5</c:v>
                </c:pt>
                <c:pt idx="2">
                  <c:v>124.68</c:v>
                </c:pt>
                <c:pt idx="3">
                  <c:v>98.66</c:v>
                </c:pt>
                <c:pt idx="4">
                  <c:v>111.23</c:v>
                </c:pt>
              </c:numCache>
            </c:numRef>
          </c:val>
          <c:extLst>
            <c:ext xmlns:c16="http://schemas.microsoft.com/office/drawing/2014/chart" uri="{C3380CC4-5D6E-409C-BE32-E72D297353CC}">
              <c16:uniqueId val="{00000000-2E45-415E-98E4-1CA127F6E5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2E45-415E-98E4-1CA127F6E5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166.48</c:v>
                </c:pt>
                <c:pt idx="1">
                  <c:v>169.01</c:v>
                </c:pt>
                <c:pt idx="2">
                  <c:v>166.29</c:v>
                </c:pt>
                <c:pt idx="3">
                  <c:v>184.42</c:v>
                </c:pt>
                <c:pt idx="4">
                  <c:v>187.32</c:v>
                </c:pt>
              </c:numCache>
            </c:numRef>
          </c:val>
          <c:extLst>
            <c:ext xmlns:c16="http://schemas.microsoft.com/office/drawing/2014/chart" uri="{C3380CC4-5D6E-409C-BE32-E72D297353CC}">
              <c16:uniqueId val="{00000000-02F3-4EF4-895A-CF07223E48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2F3-4EF4-895A-CF07223E48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栃木県　那須烏山市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24035</v>
      </c>
      <c r="AM8" s="44"/>
      <c r="AN8" s="44"/>
      <c r="AO8" s="44"/>
      <c r="AP8" s="44"/>
      <c r="AQ8" s="44"/>
      <c r="AR8" s="44"/>
      <c r="AS8" s="44"/>
      <c r="AT8" s="45">
        <f>データ!$S$6</f>
        <v>174.35</v>
      </c>
      <c r="AU8" s="46"/>
      <c r="AV8" s="46"/>
      <c r="AW8" s="46"/>
      <c r="AX8" s="46"/>
      <c r="AY8" s="46"/>
      <c r="AZ8" s="46"/>
      <c r="BA8" s="46"/>
      <c r="BB8" s="47">
        <f>データ!$T$6</f>
        <v>137.85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73.8</v>
      </c>
      <c r="J10" s="46"/>
      <c r="K10" s="46"/>
      <c r="L10" s="46"/>
      <c r="M10" s="46"/>
      <c r="N10" s="46"/>
      <c r="O10" s="80"/>
      <c r="P10" s="47">
        <f>データ!$P$6</f>
        <v>97.34</v>
      </c>
      <c r="Q10" s="47"/>
      <c r="R10" s="47"/>
      <c r="S10" s="47"/>
      <c r="T10" s="47"/>
      <c r="U10" s="47"/>
      <c r="V10" s="47"/>
      <c r="W10" s="44">
        <f>データ!$Q$6</f>
        <v>3938</v>
      </c>
      <c r="X10" s="44"/>
      <c r="Y10" s="44"/>
      <c r="Z10" s="44"/>
      <c r="AA10" s="44"/>
      <c r="AB10" s="44"/>
      <c r="AC10" s="44"/>
      <c r="AD10" s="2"/>
      <c r="AE10" s="2"/>
      <c r="AF10" s="2"/>
      <c r="AG10" s="2"/>
      <c r="AH10" s="2"/>
      <c r="AI10" s="2"/>
      <c r="AJ10" s="2"/>
      <c r="AK10" s="2"/>
      <c r="AL10" s="44">
        <f>データ!$U$6</f>
        <v>23205</v>
      </c>
      <c r="AM10" s="44"/>
      <c r="AN10" s="44"/>
      <c r="AO10" s="44"/>
      <c r="AP10" s="44"/>
      <c r="AQ10" s="44"/>
      <c r="AR10" s="44"/>
      <c r="AS10" s="44"/>
      <c r="AT10" s="45">
        <f>データ!$V$6</f>
        <v>125.35</v>
      </c>
      <c r="AU10" s="46"/>
      <c r="AV10" s="46"/>
      <c r="AW10" s="46"/>
      <c r="AX10" s="46"/>
      <c r="AY10" s="46"/>
      <c r="AZ10" s="46"/>
      <c r="BA10" s="46"/>
      <c r="BB10" s="47">
        <f>データ!$W$6</f>
        <v>185.12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p1FRhQ6Cy8dsRA94fy74U4R9GxfVLWnO5qXPFq0u7VhO0NnegZkX4km5m8knnQRpr3lb5cBz8QqzXICV6tUSA==" saltValue="7bxAD7W7mk5x+pe1uplA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92151</v>
      </c>
      <c r="D6" s="20">
        <f t="shared" si="3"/>
        <v>46</v>
      </c>
      <c r="E6" s="20">
        <f t="shared" si="3"/>
        <v>1</v>
      </c>
      <c r="F6" s="20">
        <f t="shared" si="3"/>
        <v>0</v>
      </c>
      <c r="G6" s="20">
        <f t="shared" si="3"/>
        <v>1</v>
      </c>
      <c r="H6" s="20" t="str">
        <f t="shared" si="3"/>
        <v>栃木県　那須烏山市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73.8</v>
      </c>
      <c r="P6" s="21">
        <f t="shared" si="3"/>
        <v>97.34</v>
      </c>
      <c r="Q6" s="21">
        <f t="shared" si="3"/>
        <v>3938</v>
      </c>
      <c r="R6" s="21">
        <f t="shared" si="3"/>
        <v>24035</v>
      </c>
      <c r="S6" s="21">
        <f t="shared" si="3"/>
        <v>174.35</v>
      </c>
      <c r="T6" s="21">
        <f t="shared" si="3"/>
        <v>137.85</v>
      </c>
      <c r="U6" s="21">
        <f t="shared" si="3"/>
        <v>23205</v>
      </c>
      <c r="V6" s="21">
        <f t="shared" si="3"/>
        <v>125.35</v>
      </c>
      <c r="W6" s="21">
        <f t="shared" si="3"/>
        <v>185.12</v>
      </c>
      <c r="X6" s="22">
        <f>IF(X7="",NA(),X7)</f>
        <v>125.56</v>
      </c>
      <c r="Y6" s="22">
        <f t="shared" ref="Y6:AG6" si="4">IF(Y7="",NA(),Y7)</f>
        <v>124.42</v>
      </c>
      <c r="Z6" s="22">
        <f t="shared" si="4"/>
        <v>124.37</v>
      </c>
      <c r="AA6" s="22">
        <f t="shared" si="4"/>
        <v>125.38</v>
      </c>
      <c r="AB6" s="22">
        <f t="shared" si="4"/>
        <v>115.93</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404.19</v>
      </c>
      <c r="AU6" s="22">
        <f t="shared" ref="AU6:BC6" si="6">IF(AU7="",NA(),AU7)</f>
        <v>394.4</v>
      </c>
      <c r="AV6" s="22">
        <f t="shared" si="6"/>
        <v>371.58</v>
      </c>
      <c r="AW6" s="22">
        <f t="shared" si="6"/>
        <v>364.01</v>
      </c>
      <c r="AX6" s="22">
        <f t="shared" si="6"/>
        <v>320.33999999999997</v>
      </c>
      <c r="AY6" s="22">
        <f t="shared" si="6"/>
        <v>379.08</v>
      </c>
      <c r="AZ6" s="22">
        <f t="shared" si="6"/>
        <v>367.55</v>
      </c>
      <c r="BA6" s="22">
        <f t="shared" si="6"/>
        <v>378.56</v>
      </c>
      <c r="BB6" s="22">
        <f t="shared" si="6"/>
        <v>364.46</v>
      </c>
      <c r="BC6" s="22">
        <f t="shared" si="6"/>
        <v>338.89</v>
      </c>
      <c r="BD6" s="21" t="str">
        <f>IF(BD7="","",IF(BD7="-","【-】","【"&amp;SUBSTITUTE(TEXT(BD7,"#,##0.00"),"-","△")&amp;"】"))</f>
        <v>【243.36】</v>
      </c>
      <c r="BE6" s="22">
        <f>IF(BE7="",NA(),BE7)</f>
        <v>388.61</v>
      </c>
      <c r="BF6" s="22">
        <f t="shared" ref="BF6:BN6" si="7">IF(BF7="",NA(),BF7)</f>
        <v>340.07</v>
      </c>
      <c r="BG6" s="22">
        <f t="shared" si="7"/>
        <v>317.45999999999998</v>
      </c>
      <c r="BH6" s="22">
        <f t="shared" si="7"/>
        <v>339.03</v>
      </c>
      <c r="BI6" s="22">
        <f t="shared" si="7"/>
        <v>280.25</v>
      </c>
      <c r="BJ6" s="22">
        <f t="shared" si="7"/>
        <v>398.98</v>
      </c>
      <c r="BK6" s="22">
        <f t="shared" si="7"/>
        <v>418.68</v>
      </c>
      <c r="BL6" s="22">
        <f t="shared" si="7"/>
        <v>395.68</v>
      </c>
      <c r="BM6" s="22">
        <f t="shared" si="7"/>
        <v>403.72</v>
      </c>
      <c r="BN6" s="22">
        <f t="shared" si="7"/>
        <v>400.21</v>
      </c>
      <c r="BO6" s="21" t="str">
        <f>IF(BO7="","",IF(BO7="-","【-】","【"&amp;SUBSTITUTE(TEXT(BO7,"#,##0.00"),"-","△")&amp;"】"))</f>
        <v>【265.93】</v>
      </c>
      <c r="BP6" s="22">
        <f>IF(BP7="",NA(),BP7)</f>
        <v>125.37</v>
      </c>
      <c r="BQ6" s="22">
        <f t="shared" ref="BQ6:BY6" si="8">IF(BQ7="",NA(),BQ7)</f>
        <v>123.5</v>
      </c>
      <c r="BR6" s="22">
        <f t="shared" si="8"/>
        <v>124.68</v>
      </c>
      <c r="BS6" s="22">
        <f t="shared" si="8"/>
        <v>98.66</v>
      </c>
      <c r="BT6" s="22">
        <f t="shared" si="8"/>
        <v>111.23</v>
      </c>
      <c r="BU6" s="22">
        <f t="shared" si="8"/>
        <v>98.64</v>
      </c>
      <c r="BV6" s="22">
        <f t="shared" si="8"/>
        <v>94.78</v>
      </c>
      <c r="BW6" s="22">
        <f t="shared" si="8"/>
        <v>97.59</v>
      </c>
      <c r="BX6" s="22">
        <f t="shared" si="8"/>
        <v>92.17</v>
      </c>
      <c r="BY6" s="22">
        <f t="shared" si="8"/>
        <v>92.83</v>
      </c>
      <c r="BZ6" s="21" t="str">
        <f>IF(BZ7="","",IF(BZ7="-","【-】","【"&amp;SUBSTITUTE(TEXT(BZ7,"#,##0.00"),"-","△")&amp;"】"))</f>
        <v>【97.82】</v>
      </c>
      <c r="CA6" s="22">
        <f>IF(CA7="",NA(),CA7)</f>
        <v>166.48</v>
      </c>
      <c r="CB6" s="22">
        <f t="shared" ref="CB6:CJ6" si="9">IF(CB7="",NA(),CB7)</f>
        <v>169.01</v>
      </c>
      <c r="CC6" s="22">
        <f t="shared" si="9"/>
        <v>166.29</v>
      </c>
      <c r="CD6" s="22">
        <f t="shared" si="9"/>
        <v>184.42</v>
      </c>
      <c r="CE6" s="22">
        <f t="shared" si="9"/>
        <v>187.32</v>
      </c>
      <c r="CF6" s="22">
        <f t="shared" si="9"/>
        <v>178.92</v>
      </c>
      <c r="CG6" s="22">
        <f t="shared" si="9"/>
        <v>181.3</v>
      </c>
      <c r="CH6" s="22">
        <f t="shared" si="9"/>
        <v>181.71</v>
      </c>
      <c r="CI6" s="22">
        <f t="shared" si="9"/>
        <v>188.51</v>
      </c>
      <c r="CJ6" s="22">
        <f t="shared" si="9"/>
        <v>189.43</v>
      </c>
      <c r="CK6" s="21" t="str">
        <f>IF(CK7="","",IF(CK7="-","【-】","【"&amp;SUBSTITUTE(TEXT(CK7,"#,##0.00"),"-","△")&amp;"】"))</f>
        <v>【177.56】</v>
      </c>
      <c r="CL6" s="22">
        <f>IF(CL7="",NA(),CL7)</f>
        <v>58.75</v>
      </c>
      <c r="CM6" s="22">
        <f t="shared" ref="CM6:CU6" si="10">IF(CM7="",NA(),CM7)</f>
        <v>59.67</v>
      </c>
      <c r="CN6" s="22">
        <f t="shared" si="10"/>
        <v>58.91</v>
      </c>
      <c r="CO6" s="22">
        <f t="shared" si="10"/>
        <v>57.78</v>
      </c>
      <c r="CP6" s="22">
        <f t="shared" si="10"/>
        <v>60.32</v>
      </c>
      <c r="CQ6" s="22">
        <f t="shared" si="10"/>
        <v>55.14</v>
      </c>
      <c r="CR6" s="22">
        <f t="shared" si="10"/>
        <v>55.89</v>
      </c>
      <c r="CS6" s="22">
        <f t="shared" si="10"/>
        <v>55.72</v>
      </c>
      <c r="CT6" s="22">
        <f t="shared" si="10"/>
        <v>55.31</v>
      </c>
      <c r="CU6" s="22">
        <f t="shared" si="10"/>
        <v>55.14</v>
      </c>
      <c r="CV6" s="21" t="str">
        <f>IF(CV7="","",IF(CV7="-","【-】","【"&amp;SUBSTITUTE(TEXT(CV7,"#,##0.00"),"-","△")&amp;"】"))</f>
        <v>【59.81】</v>
      </c>
      <c r="CW6" s="22">
        <f>IF(CW7="",NA(),CW7)</f>
        <v>64.510000000000005</v>
      </c>
      <c r="CX6" s="22">
        <f t="shared" ref="CX6:DF6" si="11">IF(CX7="",NA(),CX7)</f>
        <v>64.959999999999994</v>
      </c>
      <c r="CY6" s="22">
        <f t="shared" si="11"/>
        <v>64.95</v>
      </c>
      <c r="CZ6" s="22">
        <f t="shared" si="11"/>
        <v>65.14</v>
      </c>
      <c r="DA6" s="22">
        <f t="shared" si="11"/>
        <v>61.33</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61.45</v>
      </c>
      <c r="DI6" s="22">
        <f t="shared" ref="DI6:DQ6" si="12">IF(DI7="",NA(),DI7)</f>
        <v>61.17</v>
      </c>
      <c r="DJ6" s="22">
        <f t="shared" si="12"/>
        <v>62.05</v>
      </c>
      <c r="DK6" s="22">
        <f t="shared" si="12"/>
        <v>63.01</v>
      </c>
      <c r="DL6" s="22">
        <f t="shared" si="12"/>
        <v>63.64</v>
      </c>
      <c r="DM6" s="22">
        <f t="shared" si="12"/>
        <v>49.92</v>
      </c>
      <c r="DN6" s="22">
        <f t="shared" si="12"/>
        <v>50.63</v>
      </c>
      <c r="DO6" s="22">
        <f t="shared" si="12"/>
        <v>51.29</v>
      </c>
      <c r="DP6" s="22">
        <f t="shared" si="12"/>
        <v>52.2</v>
      </c>
      <c r="DQ6" s="22">
        <f t="shared" si="12"/>
        <v>52.7</v>
      </c>
      <c r="DR6" s="21" t="str">
        <f>IF(DR7="","",IF(DR7="-","【-】","【"&amp;SUBSTITUTE(TEXT(DR7,"#,##0.00"),"-","△")&amp;"】"))</f>
        <v>【52.02】</v>
      </c>
      <c r="DS6" s="22">
        <f>IF(DS7="",NA(),DS7)</f>
        <v>3.38</v>
      </c>
      <c r="DT6" s="22">
        <f t="shared" ref="DT6:EB6" si="13">IF(DT7="",NA(),DT7)</f>
        <v>7.01</v>
      </c>
      <c r="DU6" s="22">
        <f t="shared" si="13"/>
        <v>8.16</v>
      </c>
      <c r="DV6" s="22">
        <f t="shared" si="13"/>
        <v>16.559999999999999</v>
      </c>
      <c r="DW6" s="22">
        <f t="shared" si="13"/>
        <v>16.600000000000001</v>
      </c>
      <c r="DX6" s="22">
        <f t="shared" si="13"/>
        <v>16.88</v>
      </c>
      <c r="DY6" s="22">
        <f t="shared" si="13"/>
        <v>18.28</v>
      </c>
      <c r="DZ6" s="22">
        <f t="shared" si="13"/>
        <v>19.61</v>
      </c>
      <c r="EA6" s="22">
        <f t="shared" si="13"/>
        <v>20.73</v>
      </c>
      <c r="EB6" s="22">
        <f t="shared" si="13"/>
        <v>22.86</v>
      </c>
      <c r="EC6" s="21" t="str">
        <f>IF(EC7="","",IF(EC7="-","【-】","【"&amp;SUBSTITUTE(TEXT(EC7,"#,##0.00"),"-","△")&amp;"】"))</f>
        <v>【25.37】</v>
      </c>
      <c r="ED6" s="22">
        <f>IF(ED7="",NA(),ED7)</f>
        <v>0.28999999999999998</v>
      </c>
      <c r="EE6" s="22">
        <f t="shared" ref="EE6:EM6" si="14">IF(EE7="",NA(),EE7)</f>
        <v>0.01</v>
      </c>
      <c r="EF6" s="22">
        <f t="shared" si="14"/>
        <v>0.24</v>
      </c>
      <c r="EG6" s="22">
        <f t="shared" si="14"/>
        <v>7.0000000000000007E-2</v>
      </c>
      <c r="EH6" s="22">
        <f t="shared" si="14"/>
        <v>0.32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92151</v>
      </c>
      <c r="D7" s="24">
        <v>46</v>
      </c>
      <c r="E7" s="24">
        <v>1</v>
      </c>
      <c r="F7" s="24">
        <v>0</v>
      </c>
      <c r="G7" s="24">
        <v>1</v>
      </c>
      <c r="H7" s="24" t="s">
        <v>93</v>
      </c>
      <c r="I7" s="24" t="s">
        <v>94</v>
      </c>
      <c r="J7" s="24" t="s">
        <v>95</v>
      </c>
      <c r="K7" s="24" t="s">
        <v>96</v>
      </c>
      <c r="L7" s="24" t="s">
        <v>97</v>
      </c>
      <c r="M7" s="24" t="s">
        <v>98</v>
      </c>
      <c r="N7" s="25" t="s">
        <v>99</v>
      </c>
      <c r="O7" s="25">
        <v>73.8</v>
      </c>
      <c r="P7" s="25">
        <v>97.34</v>
      </c>
      <c r="Q7" s="25">
        <v>3938</v>
      </c>
      <c r="R7" s="25">
        <v>24035</v>
      </c>
      <c r="S7" s="25">
        <v>174.35</v>
      </c>
      <c r="T7" s="25">
        <v>137.85</v>
      </c>
      <c r="U7" s="25">
        <v>23205</v>
      </c>
      <c r="V7" s="25">
        <v>125.35</v>
      </c>
      <c r="W7" s="25">
        <v>185.12</v>
      </c>
      <c r="X7" s="25">
        <v>125.56</v>
      </c>
      <c r="Y7" s="25">
        <v>124.42</v>
      </c>
      <c r="Z7" s="25">
        <v>124.37</v>
      </c>
      <c r="AA7" s="25">
        <v>125.38</v>
      </c>
      <c r="AB7" s="25">
        <v>115.93</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404.19</v>
      </c>
      <c r="AU7" s="25">
        <v>394.4</v>
      </c>
      <c r="AV7" s="25">
        <v>371.58</v>
      </c>
      <c r="AW7" s="25">
        <v>364.01</v>
      </c>
      <c r="AX7" s="25">
        <v>320.33999999999997</v>
      </c>
      <c r="AY7" s="25">
        <v>379.08</v>
      </c>
      <c r="AZ7" s="25">
        <v>367.55</v>
      </c>
      <c r="BA7" s="25">
        <v>378.56</v>
      </c>
      <c r="BB7" s="25">
        <v>364.46</v>
      </c>
      <c r="BC7" s="25">
        <v>338.89</v>
      </c>
      <c r="BD7" s="25">
        <v>243.36</v>
      </c>
      <c r="BE7" s="25">
        <v>388.61</v>
      </c>
      <c r="BF7" s="25">
        <v>340.07</v>
      </c>
      <c r="BG7" s="25">
        <v>317.45999999999998</v>
      </c>
      <c r="BH7" s="25">
        <v>339.03</v>
      </c>
      <c r="BI7" s="25">
        <v>280.25</v>
      </c>
      <c r="BJ7" s="25">
        <v>398.98</v>
      </c>
      <c r="BK7" s="25">
        <v>418.68</v>
      </c>
      <c r="BL7" s="25">
        <v>395.68</v>
      </c>
      <c r="BM7" s="25">
        <v>403.72</v>
      </c>
      <c r="BN7" s="25">
        <v>400.21</v>
      </c>
      <c r="BO7" s="25">
        <v>265.93</v>
      </c>
      <c r="BP7" s="25">
        <v>125.37</v>
      </c>
      <c r="BQ7" s="25">
        <v>123.5</v>
      </c>
      <c r="BR7" s="25">
        <v>124.68</v>
      </c>
      <c r="BS7" s="25">
        <v>98.66</v>
      </c>
      <c r="BT7" s="25">
        <v>111.23</v>
      </c>
      <c r="BU7" s="25">
        <v>98.64</v>
      </c>
      <c r="BV7" s="25">
        <v>94.78</v>
      </c>
      <c r="BW7" s="25">
        <v>97.59</v>
      </c>
      <c r="BX7" s="25">
        <v>92.17</v>
      </c>
      <c r="BY7" s="25">
        <v>92.83</v>
      </c>
      <c r="BZ7" s="25">
        <v>97.82</v>
      </c>
      <c r="CA7" s="25">
        <v>166.48</v>
      </c>
      <c r="CB7" s="25">
        <v>169.01</v>
      </c>
      <c r="CC7" s="25">
        <v>166.29</v>
      </c>
      <c r="CD7" s="25">
        <v>184.42</v>
      </c>
      <c r="CE7" s="25">
        <v>187.32</v>
      </c>
      <c r="CF7" s="25">
        <v>178.92</v>
      </c>
      <c r="CG7" s="25">
        <v>181.3</v>
      </c>
      <c r="CH7" s="25">
        <v>181.71</v>
      </c>
      <c r="CI7" s="25">
        <v>188.51</v>
      </c>
      <c r="CJ7" s="25">
        <v>189.43</v>
      </c>
      <c r="CK7" s="25">
        <v>177.56</v>
      </c>
      <c r="CL7" s="25">
        <v>58.75</v>
      </c>
      <c r="CM7" s="25">
        <v>59.67</v>
      </c>
      <c r="CN7" s="25">
        <v>58.91</v>
      </c>
      <c r="CO7" s="25">
        <v>57.78</v>
      </c>
      <c r="CP7" s="25">
        <v>60.32</v>
      </c>
      <c r="CQ7" s="25">
        <v>55.14</v>
      </c>
      <c r="CR7" s="25">
        <v>55.89</v>
      </c>
      <c r="CS7" s="25">
        <v>55.72</v>
      </c>
      <c r="CT7" s="25">
        <v>55.31</v>
      </c>
      <c r="CU7" s="25">
        <v>55.14</v>
      </c>
      <c r="CV7" s="25">
        <v>59.81</v>
      </c>
      <c r="CW7" s="25">
        <v>64.510000000000005</v>
      </c>
      <c r="CX7" s="25">
        <v>64.959999999999994</v>
      </c>
      <c r="CY7" s="25">
        <v>64.95</v>
      </c>
      <c r="CZ7" s="25">
        <v>65.14</v>
      </c>
      <c r="DA7" s="25">
        <v>61.33</v>
      </c>
      <c r="DB7" s="25">
        <v>81.39</v>
      </c>
      <c r="DC7" s="25">
        <v>81.27</v>
      </c>
      <c r="DD7" s="25">
        <v>81.260000000000005</v>
      </c>
      <c r="DE7" s="25">
        <v>80.36</v>
      </c>
      <c r="DF7" s="25">
        <v>80.13</v>
      </c>
      <c r="DG7" s="25">
        <v>89.42</v>
      </c>
      <c r="DH7" s="25">
        <v>61.45</v>
      </c>
      <c r="DI7" s="25">
        <v>61.17</v>
      </c>
      <c r="DJ7" s="25">
        <v>62.05</v>
      </c>
      <c r="DK7" s="25">
        <v>63.01</v>
      </c>
      <c r="DL7" s="25">
        <v>63.64</v>
      </c>
      <c r="DM7" s="25">
        <v>49.92</v>
      </c>
      <c r="DN7" s="25">
        <v>50.63</v>
      </c>
      <c r="DO7" s="25">
        <v>51.29</v>
      </c>
      <c r="DP7" s="25">
        <v>52.2</v>
      </c>
      <c r="DQ7" s="25">
        <v>52.7</v>
      </c>
      <c r="DR7" s="25">
        <v>52.02</v>
      </c>
      <c r="DS7" s="25">
        <v>3.38</v>
      </c>
      <c r="DT7" s="25">
        <v>7.01</v>
      </c>
      <c r="DU7" s="25">
        <v>8.16</v>
      </c>
      <c r="DV7" s="25">
        <v>16.559999999999999</v>
      </c>
      <c r="DW7" s="25">
        <v>16.600000000000001</v>
      </c>
      <c r="DX7" s="25">
        <v>16.88</v>
      </c>
      <c r="DY7" s="25">
        <v>18.28</v>
      </c>
      <c r="DZ7" s="25">
        <v>19.61</v>
      </c>
      <c r="EA7" s="25">
        <v>20.73</v>
      </c>
      <c r="EB7" s="25">
        <v>22.86</v>
      </c>
      <c r="EC7" s="25">
        <v>25.37</v>
      </c>
      <c r="ED7" s="25">
        <v>0.28999999999999998</v>
      </c>
      <c r="EE7" s="25">
        <v>0.01</v>
      </c>
      <c r="EF7" s="25">
        <v>0.24</v>
      </c>
      <c r="EG7" s="25">
        <v>7.0000000000000007E-2</v>
      </c>
      <c r="EH7" s="25">
        <v>0.32</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2025-01-29T00:35:45Z</cp:lastPrinted>
  <dcterms:created xsi:type="dcterms:W3CDTF">2025-01-24T06:46:13Z</dcterms:created>
  <dcterms:modified xsi:type="dcterms:W3CDTF">2025-02-28T10:06:29Z</dcterms:modified>
  <cp:category/>
</cp:coreProperties>
</file>