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L:\05財政担当\R5（2023）\④公営企業\02 公営企業決算統計\16 公営企業に係る経営比較分析表（令和４年度決算）の分析等について\03 市町等→県\13那須烏山市（修正待ち）\04 下水修正（0229）\【那須烏山市】経営比較分析表再訂正\【那須烏山市】経営比較分析表再訂正\"/>
    </mc:Choice>
  </mc:AlternateContent>
  <xr:revisionPtr revIDLastSave="0" documentId="13_ncr:1_{2C1ED314-5220-4D23-8844-3978529689A0}" xr6:coauthVersionLast="47" xr6:coauthVersionMax="47" xr10:uidLastSave="{00000000-0000-0000-0000-000000000000}"/>
  <workbookProtection workbookAlgorithmName="SHA-512" workbookHashValue="xz5Qd+UZcI7A6qtK5ceBdtnTPHRGWZKe9ubAZzeIeR4Pp5K9sflB36LHpAmzNC6Vm7AYQD5KGqCDBrf45Qy4wA==" workbookSaltValue="LLcbd2xARGNu/qjE/2C/sQ==" workbookSpinCount="100000" lockStructure="1"/>
  <bookViews>
    <workbookView xWindow="28680" yWindow="1620" windowWidth="29040" windowHeight="1584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AT10" i="4" s="1"/>
  <c r="V6" i="5"/>
  <c r="AL10" i="4" s="1"/>
  <c r="U6" i="5"/>
  <c r="T6" i="5"/>
  <c r="S6" i="5"/>
  <c r="R6" i="5"/>
  <c r="AD10" i="4" s="1"/>
  <c r="Q6" i="5"/>
  <c r="P6" i="5"/>
  <c r="O6" i="5"/>
  <c r="N6" i="5"/>
  <c r="B10" i="4" s="1"/>
  <c r="M6" i="5"/>
  <c r="AD8" i="4" s="1"/>
  <c r="L6" i="5"/>
  <c r="W8" i="4" s="1"/>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W10" i="4"/>
  <c r="P10" i="4"/>
  <c r="I10" i="4"/>
  <c r="BB8" i="4"/>
  <c r="AT8" i="4"/>
  <c r="AL8" i="4"/>
</calcChain>
</file>

<file path=xl/sharedStrings.xml><?xml version="1.0" encoding="utf-8"?>
<sst xmlns="http://schemas.openxmlformats.org/spreadsheetml/2006/main" count="236" uniqueCount="119">
  <si>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</si>
  <si>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</si>
  <si>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</si>
  <si>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</si>
  <si>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</si>
  <si>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</si>
  <si>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</si>
  <si>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</si>
  <si>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</si>
  <si>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</si>
  <si>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</si>
  <si>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</si>
  <si>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</si>
  <si>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</si>
  <si>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</si>
  <si>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</si>
  <si>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</si>
  <si>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</si>
  <si>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</si>
  <si>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</si>
  <si>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</si>
  <si>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</si>
  <si>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</si>
  <si>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</si>
  <si>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</si>
  <si>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</si>
  <si>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</si>
  <si>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</si>
  <si>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</si>
  <si>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</si>
  <si>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</si>
  <si>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</si>
  <si>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</si>
  <si>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</si>
  <si>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</si>
  <si>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</si>
  <si>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</si>
  <si>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</si>
  <si>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</si>
  <si>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</si>
  <si>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</si>
  <si>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</si>
  <si>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</si>
  <si>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</si>
  <si>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</si>
  <si>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</si>
  <si>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</si>
  <si>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</si>
  <si>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</si>
  <si>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</si>
  <si>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</si>
  <si>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</si>
  <si>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</si>
  <si>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</si>
  <si>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</si>
  <si>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</si>
  <si>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</si>
  <si>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</si>
  <si>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</si>
  <si>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</si>
  <si>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</si>
  <si>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</si>
  <si>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</si>
  <si>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</si>
  <si>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</si>
  <si>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</si>
  <si>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</si>
  <si>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</si>
  <si>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</si>
  <si>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</si>
  <si>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</si>
  <si>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</si>
  <si>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</si>
  <si>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</si>
  <si>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</si>
  <si>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</si>
  <si>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</si>
  <si>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</si>
  <si>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</si>
  <si>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</si>
  <si>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</si>
  <si>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</si>
  <si>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</si>
  <si>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</si>
  <si>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</si>
  <si>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</si>
  <si>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</si>
  <si>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</si>
  <si>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</si>
  <si>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</si>
  <si>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</si>
  <si>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</si>
  <si>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</si>
  <si>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</si>
  <si>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</si>
  <si>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</si>
  <si>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</si>
  <si>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</si>
  <si>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那須烏山市</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</si>
  <si>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</si>
  <si>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</si>
  <si>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</si>
  <si>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</si>
  <si>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</si>
  <si>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</si>
  <si>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</si>
  <si>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</si>
  <si>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</si>
  <si>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</si>
  <si>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</si>
  <si>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</si>
  <si>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</si>
  <si>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</si>
  <si>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</si>
  <si>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</si>
  <si>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</si>
  <si>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平成１０年３月３１日供用開始のため耐用年数内ではあるが、将来的には施設更新用の高額な工事が予想されるため令和３年度よりストックマネジメント計画を策定し長寿命化対策を行っている。</t>
    <rPh sb="1" eb="3">
      <t>ヘイセイ</t>
    </rPh>
    <rPh sb="5" eb="6">
      <t>ネン</t>
    </rPh>
    <rPh sb="7" eb="8">
      <t>ガツ</t>
    </rPh>
    <rPh sb="10" eb="11">
      <t>ニチ</t>
    </rPh>
    <rPh sb="11" eb="15">
      <t>キョウヨウカイシ</t>
    </rPh>
    <rPh sb="18" eb="22">
      <t>タイヨウネンスウ</t>
    </rPh>
    <rPh sb="22" eb="23">
      <t>ナイ</t>
    </rPh>
    <rPh sb="29" eb="32">
      <t>ショウライテキ</t>
    </rPh>
    <rPh sb="34" eb="36">
      <t>シセツ</t>
    </rPh>
    <rPh sb="36" eb="39">
      <t>コウシンヨウ</t>
    </rPh>
    <rPh sb="40" eb="42">
      <t>コウガク</t>
    </rPh>
    <rPh sb="43" eb="45">
      <t>コウジ</t>
    </rPh>
    <rPh sb="46" eb="48">
      <t>ヨソウ</t>
    </rPh>
    <rPh sb="53" eb="55">
      <t>レイワ</t>
    </rPh>
    <rPh sb="56" eb="58">
      <t>ネンド</t>
    </rPh>
    <rPh sb="70" eb="72">
      <t>ケイカク</t>
    </rPh>
    <rPh sb="73" eb="75">
      <t>サクテイ</t>
    </rPh>
    <rPh sb="76" eb="82">
      <t>チョウジュミョウカタイサク</t>
    </rPh>
    <rPh sb="83" eb="84">
      <t>オコナ</t>
    </rPh>
    <phoneticPr fontId="4"/>
  </si>
  <si>
    <t>　経費回収率と汚水処理原価については、類似団体と比較するといまだに改善しなくてはならない状況であり、一般会計繰入金に頼らざるを得ない状況である。このような課題に対応し、健全で持続的な事業経営を実現するため、令和５年度からの地方公営企業の運用に向けて移行業務に着手している。</t>
    <rPh sb="1" eb="3">
      <t>ケイヒ</t>
    </rPh>
    <rPh sb="3" eb="6">
      <t>カイシュウリツ</t>
    </rPh>
    <rPh sb="7" eb="9">
      <t>オスイ</t>
    </rPh>
    <rPh sb="9" eb="13">
      <t>ショリゲンカ</t>
    </rPh>
    <rPh sb="19" eb="23">
      <t>ルイジダンタイ</t>
    </rPh>
    <rPh sb="24" eb="26">
      <t>ヒカク</t>
    </rPh>
    <rPh sb="33" eb="35">
      <t>カイゼン</t>
    </rPh>
    <rPh sb="44" eb="46">
      <t>ジョウキョウ</t>
    </rPh>
    <rPh sb="50" eb="57">
      <t>イッパンカイケイクリイレキン</t>
    </rPh>
    <rPh sb="58" eb="59">
      <t>タヨ</t>
    </rPh>
    <rPh sb="63" eb="64">
      <t>エ</t>
    </rPh>
    <rPh sb="66" eb="68">
      <t>ジョウキョウ</t>
    </rPh>
    <rPh sb="77" eb="79">
      <t>カダイ</t>
    </rPh>
    <rPh sb="80" eb="82">
      <t>タイオウ</t>
    </rPh>
    <rPh sb="84" eb="86">
      <t>ケンゼン</t>
    </rPh>
    <rPh sb="87" eb="90">
      <t>ジゾクテキ</t>
    </rPh>
    <rPh sb="91" eb="93">
      <t>ジギョウ</t>
    </rPh>
    <rPh sb="93" eb="95">
      <t>ケイエイ</t>
    </rPh>
    <rPh sb="96" eb="98">
      <t>ジツゲン</t>
    </rPh>
    <rPh sb="103" eb="105">
      <t>レイワ</t>
    </rPh>
    <rPh sb="106" eb="107">
      <t>ネン</t>
    </rPh>
    <rPh sb="107" eb="108">
      <t>ド</t>
    </rPh>
    <rPh sb="111" eb="118">
      <t>チホウコウエイ</t>
    </rPh>
    <rPh sb="118" eb="120">
      <t>ウンヨウ</t>
    </rPh>
    <rPh sb="121" eb="122">
      <t>ム</t>
    </rPh>
    <rPh sb="129" eb="131">
      <t>チャクシュ</t>
    </rPh>
    <phoneticPr fontId="4"/>
  </si>
  <si>
    <t>　平成２４年度全体計画変更により、現工事済みの区域にて建設事業が完了する。今後は更なる水洗化率の向上に向け取り組むとともに、料金改定についても早急に検討していく必要がある。将来的に予想される施設及び管渠の更新等については、計画性を持って対応していく。</t>
    <rPh sb="1" eb="3">
      <t>ヘイセイ</t>
    </rPh>
    <rPh sb="5" eb="7">
      <t>ネンド</t>
    </rPh>
    <rPh sb="7" eb="11">
      <t>ゼンタイケイカク</t>
    </rPh>
    <rPh sb="11" eb="13">
      <t>ヘンコウ</t>
    </rPh>
    <rPh sb="17" eb="18">
      <t>ゲン</t>
    </rPh>
    <rPh sb="18" eb="20">
      <t>コウジ</t>
    </rPh>
    <rPh sb="20" eb="21">
      <t>ズ</t>
    </rPh>
    <rPh sb="23" eb="25">
      <t>クイキ</t>
    </rPh>
    <rPh sb="32" eb="34">
      <t>カンリョウ</t>
    </rPh>
    <rPh sb="37" eb="39">
      <t>コンゴ</t>
    </rPh>
    <rPh sb="40" eb="41">
      <t>サラ</t>
    </rPh>
    <rPh sb="43" eb="47">
      <t>スイセンカリツ</t>
    </rPh>
    <rPh sb="48" eb="50">
      <t>コウジョウ</t>
    </rPh>
    <rPh sb="51" eb="52">
      <t>ム</t>
    </rPh>
    <rPh sb="62" eb="66">
      <t>リョウキンカイテイ</t>
    </rPh>
    <rPh sb="71" eb="73">
      <t>ソウキュウ</t>
    </rPh>
    <rPh sb="74" eb="76">
      <t>ケントウ</t>
    </rPh>
    <rPh sb="80" eb="82">
      <t>ヒツヨウ</t>
    </rPh>
    <rPh sb="86" eb="89">
      <t>ショウライテキ</t>
    </rPh>
    <rPh sb="90" eb="92">
      <t>ヨソウ</t>
    </rPh>
    <rPh sb="95" eb="97">
      <t>シセツ</t>
    </rPh>
    <rPh sb="97" eb="98">
      <t>オヨ</t>
    </rPh>
    <rPh sb="99" eb="101">
      <t>カンキョ</t>
    </rPh>
    <rPh sb="111" eb="113">
      <t>ケイカク</t>
    </rPh>
    <rPh sb="113" eb="114">
      <t>セイ</t>
    </rPh>
    <rPh sb="115" eb="116">
      <t>モ</t>
    </rPh>
    <rPh sb="118" eb="120">
      <t>タイオウ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</si>
</sst>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314-40E3-92A4-C9E31BD37EEE}"/>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0.13</c:v>
                </c:pt>
                <c:pt idx="1">
                  <c:v>0.36</c:v>
                </c:pt>
                <c:pt idx="2">
                  <c:v>0.39</c:v>
                </c:pt>
                <c:pt idx="3">
                  <c:v>0.1</c:v>
                </c:pt>
                <c:pt idx="4">
                  <c:v>0.08</c:v>
                </c:pt>
              </c:numCache>
            </c:numRef>
          </c:val>
          <c:smooth val="0"/>
          <c:extLst>
            <c:ext xmlns:c16="http://schemas.microsoft.com/office/drawing/2014/chart" uri="{C3380CC4-5D6E-409C-BE32-E72D297353CC}">
              <c16:uniqueId val="{00000001-D314-40E3-92A4-C9E31BD37EEE}"/>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34.69</c:v>
                </c:pt>
                <c:pt idx="1">
                  <c:v>36.380000000000003</c:v>
                </c:pt>
                <c:pt idx="2">
                  <c:v>35.15</c:v>
                </c:pt>
                <c:pt idx="3">
                  <c:v>49.92</c:v>
                </c:pt>
                <c:pt idx="4">
                  <c:v>45.54</c:v>
                </c:pt>
              </c:numCache>
            </c:numRef>
          </c:val>
          <c:extLst>
            <c:ext xmlns:c16="http://schemas.microsoft.com/office/drawing/2014/chart" uri="{C3380CC4-5D6E-409C-BE32-E72D297353CC}">
              <c16:uniqueId val="{00000000-9758-4C25-A141-261B7C37E871}"/>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42.56</c:v>
                </c:pt>
                <c:pt idx="1">
                  <c:v>42.47</c:v>
                </c:pt>
                <c:pt idx="2">
                  <c:v>42.4</c:v>
                </c:pt>
                <c:pt idx="3">
                  <c:v>42.28</c:v>
                </c:pt>
                <c:pt idx="4">
                  <c:v>41.06</c:v>
                </c:pt>
              </c:numCache>
            </c:numRef>
          </c:val>
          <c:smooth val="0"/>
          <c:extLst>
            <c:ext xmlns:c16="http://schemas.microsoft.com/office/drawing/2014/chart" uri="{C3380CC4-5D6E-409C-BE32-E72D297353CC}">
              <c16:uniqueId val="{00000001-9758-4C25-A141-261B7C37E871}"/>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90.33</c:v>
                </c:pt>
                <c:pt idx="1">
                  <c:v>91.17</c:v>
                </c:pt>
                <c:pt idx="2">
                  <c:v>91.8</c:v>
                </c:pt>
                <c:pt idx="3">
                  <c:v>92.01</c:v>
                </c:pt>
                <c:pt idx="4">
                  <c:v>88.29</c:v>
                </c:pt>
              </c:numCache>
            </c:numRef>
          </c:val>
          <c:extLst>
            <c:ext xmlns:c16="http://schemas.microsoft.com/office/drawing/2014/chart" uri="{C3380CC4-5D6E-409C-BE32-E72D297353CC}">
              <c16:uniqueId val="{00000000-42F9-4D98-A7F5-7122FB7F6E3B}"/>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83.32</c:v>
                </c:pt>
                <c:pt idx="1">
                  <c:v>83.75</c:v>
                </c:pt>
                <c:pt idx="2">
                  <c:v>84.19</c:v>
                </c:pt>
                <c:pt idx="3">
                  <c:v>84.34</c:v>
                </c:pt>
                <c:pt idx="4">
                  <c:v>84.34</c:v>
                </c:pt>
              </c:numCache>
            </c:numRef>
          </c:val>
          <c:smooth val="0"/>
          <c:extLst>
            <c:ext xmlns:c16="http://schemas.microsoft.com/office/drawing/2014/chart" uri="{C3380CC4-5D6E-409C-BE32-E72D297353CC}">
              <c16:uniqueId val="{00000001-42F9-4D98-A7F5-7122FB7F6E3B}"/>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91.29</c:v>
                </c:pt>
                <c:pt idx="1">
                  <c:v>90.76</c:v>
                </c:pt>
                <c:pt idx="2">
                  <c:v>75.709999999999994</c:v>
                </c:pt>
                <c:pt idx="3">
                  <c:v>88.75</c:v>
                </c:pt>
                <c:pt idx="4">
                  <c:v>73.959999999999994</c:v>
                </c:pt>
              </c:numCache>
            </c:numRef>
          </c:val>
          <c:extLst>
            <c:ext xmlns:c16="http://schemas.microsoft.com/office/drawing/2014/chart" uri="{C3380CC4-5D6E-409C-BE32-E72D297353CC}">
              <c16:uniqueId val="{00000000-6924-4453-B665-9E3B11B93E45}"/>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924-4453-B665-9E3B11B93E45}"/>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934-4255-8CB6-E8EA2311DD4B}"/>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934-4255-8CB6-E8EA2311DD4B}"/>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A4F-4939-8234-5A8C543AA0CF}"/>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A4F-4939-8234-5A8C543AA0CF}"/>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B77-4058-BDCC-B3ACD4019717}"/>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B77-4058-BDCC-B3ACD4019717}"/>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926-4D6E-9306-E15CD98502AD}"/>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926-4D6E-9306-E15CD98502AD}"/>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B24-46EB-9606-E2FA787331AF}"/>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1194.1500000000001</c:v>
                </c:pt>
                <c:pt idx="1">
                  <c:v>1206.79</c:v>
                </c:pt>
                <c:pt idx="2">
                  <c:v>1258.43</c:v>
                </c:pt>
                <c:pt idx="3">
                  <c:v>1163.75</c:v>
                </c:pt>
                <c:pt idx="4">
                  <c:v>1195.47</c:v>
                </c:pt>
              </c:numCache>
            </c:numRef>
          </c:val>
          <c:smooth val="0"/>
          <c:extLst>
            <c:ext xmlns:c16="http://schemas.microsoft.com/office/drawing/2014/chart" uri="{C3380CC4-5D6E-409C-BE32-E72D297353CC}">
              <c16:uniqueId val="{00000001-7B24-46EB-9606-E2FA787331AF}"/>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40.69</c:v>
                </c:pt>
                <c:pt idx="1">
                  <c:v>45.66</c:v>
                </c:pt>
                <c:pt idx="2">
                  <c:v>57.73</c:v>
                </c:pt>
                <c:pt idx="3">
                  <c:v>48.97</c:v>
                </c:pt>
                <c:pt idx="4">
                  <c:v>59.54</c:v>
                </c:pt>
              </c:numCache>
            </c:numRef>
          </c:val>
          <c:extLst>
            <c:ext xmlns:c16="http://schemas.microsoft.com/office/drawing/2014/chart" uri="{C3380CC4-5D6E-409C-BE32-E72D297353CC}">
              <c16:uniqueId val="{00000000-DFDB-4892-A361-628A1B85C0AF}"/>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72.260000000000005</c:v>
                </c:pt>
                <c:pt idx="1">
                  <c:v>71.84</c:v>
                </c:pt>
                <c:pt idx="2">
                  <c:v>73.36</c:v>
                </c:pt>
                <c:pt idx="3">
                  <c:v>72.599999999999994</c:v>
                </c:pt>
                <c:pt idx="4">
                  <c:v>69.430000000000007</c:v>
                </c:pt>
              </c:numCache>
            </c:numRef>
          </c:val>
          <c:smooth val="0"/>
          <c:extLst>
            <c:ext xmlns:c16="http://schemas.microsoft.com/office/drawing/2014/chart" uri="{C3380CC4-5D6E-409C-BE32-E72D297353CC}">
              <c16:uniqueId val="{00000001-DFDB-4892-A361-628A1B85C0AF}"/>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374.48</c:v>
                </c:pt>
                <c:pt idx="1">
                  <c:v>338.86</c:v>
                </c:pt>
                <c:pt idx="2">
                  <c:v>269.60000000000002</c:v>
                </c:pt>
                <c:pt idx="3">
                  <c:v>321.12</c:v>
                </c:pt>
                <c:pt idx="4">
                  <c:v>262.32</c:v>
                </c:pt>
              </c:numCache>
            </c:numRef>
          </c:val>
          <c:extLst>
            <c:ext xmlns:c16="http://schemas.microsoft.com/office/drawing/2014/chart" uri="{C3380CC4-5D6E-409C-BE32-E72D297353CC}">
              <c16:uniqueId val="{00000000-7C17-478B-9CDB-45343E9CFDC4}"/>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230.02</c:v>
                </c:pt>
                <c:pt idx="1">
                  <c:v>228.47</c:v>
                </c:pt>
                <c:pt idx="2">
                  <c:v>224.88</c:v>
                </c:pt>
                <c:pt idx="3">
                  <c:v>228.64</c:v>
                </c:pt>
                <c:pt idx="4">
                  <c:v>239.46</c:v>
                </c:pt>
              </c:numCache>
            </c:numRef>
          </c:val>
          <c:smooth val="0"/>
          <c:extLst>
            <c:ext xmlns:c16="http://schemas.microsoft.com/office/drawing/2014/chart" uri="{C3380CC4-5D6E-409C-BE32-E72D297353CC}">
              <c16:uniqueId val="{00000001-7C17-478B-9CDB-45343E9CFDC4}"/>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【1,182.11】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【42.22】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【220.62】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85" zoomScaleNormal="85" workbookViewId="0"/>
  </sheetViews>
  <sheetFormatPr defaultColWidth="2.6328125" defaultRowHeight="13" x14ac:dyDescent="0.2"/>
  <cols>
    <col min="1" max="1" width="2.6328125" customWidth="1"/>
    <col min="2" max="62" width="3.81640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2">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2">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8" t="str">
        <f>データ!H6</f>
        <v>栃木県　那須烏山市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2">
      <c r="A8" s="2"/>
      <c r="B8" s="65" t="str">
        <f>データ!I6</f>
        <v>法非適用</v>
      </c>
      <c r="C8" s="65"/>
      <c r="D8" s="65"/>
      <c r="E8" s="65"/>
      <c r="F8" s="65"/>
      <c r="G8" s="65"/>
      <c r="H8" s="65"/>
      <c r="I8" s="65" t="str">
        <f>データ!J6</f>
        <v>下水道事業</v>
      </c>
      <c r="J8" s="65"/>
      <c r="K8" s="65"/>
      <c r="L8" s="65"/>
      <c r="M8" s="65"/>
      <c r="N8" s="65"/>
      <c r="O8" s="65"/>
      <c r="P8" s="65" t="str">
        <f>データ!K6</f>
        <v>特定環境保全公共下水道</v>
      </c>
      <c r="Q8" s="65"/>
      <c r="R8" s="65"/>
      <c r="S8" s="65"/>
      <c r="T8" s="65"/>
      <c r="U8" s="65"/>
      <c r="V8" s="65"/>
      <c r="W8" s="65" t="str">
        <f>データ!L6</f>
        <v>D2</v>
      </c>
      <c r="X8" s="65"/>
      <c r="Y8" s="65"/>
      <c r="Z8" s="65"/>
      <c r="AA8" s="65"/>
      <c r="AB8" s="65"/>
      <c r="AC8" s="65"/>
      <c r="AD8" s="66" t="str">
        <f>データ!$M$6</f>
        <v>非設置</v>
      </c>
      <c r="AE8" s="66"/>
      <c r="AF8" s="66"/>
      <c r="AG8" s="66"/>
      <c r="AH8" s="66"/>
      <c r="AI8" s="66"/>
      <c r="AJ8" s="66"/>
      <c r="AK8" s="3"/>
      <c r="AL8" s="45">
        <f>データ!S6</f>
        <v>24601</v>
      </c>
      <c r="AM8" s="45"/>
      <c r="AN8" s="45"/>
      <c r="AO8" s="45"/>
      <c r="AP8" s="45"/>
      <c r="AQ8" s="45"/>
      <c r="AR8" s="45"/>
      <c r="AS8" s="45"/>
      <c r="AT8" s="46">
        <f>データ!T6</f>
        <v>174.35</v>
      </c>
      <c r="AU8" s="46"/>
      <c r="AV8" s="46"/>
      <c r="AW8" s="46"/>
      <c r="AX8" s="46"/>
      <c r="AY8" s="46"/>
      <c r="AZ8" s="46"/>
      <c r="BA8" s="46"/>
      <c r="BB8" s="46">
        <f>データ!U6</f>
        <v>141.1</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2">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2">
      <c r="A10" s="2"/>
      <c r="B10" s="46" t="str">
        <f>データ!N6</f>
        <v>-</v>
      </c>
      <c r="C10" s="46"/>
      <c r="D10" s="46"/>
      <c r="E10" s="46"/>
      <c r="F10" s="46"/>
      <c r="G10" s="46"/>
      <c r="H10" s="46"/>
      <c r="I10" s="46" t="str">
        <f>データ!O6</f>
        <v>該当数値なし</v>
      </c>
      <c r="J10" s="46"/>
      <c r="K10" s="46"/>
      <c r="L10" s="46"/>
      <c r="M10" s="46"/>
      <c r="N10" s="46"/>
      <c r="O10" s="46"/>
      <c r="P10" s="46">
        <f>データ!P6</f>
        <v>5.24</v>
      </c>
      <c r="Q10" s="46"/>
      <c r="R10" s="46"/>
      <c r="S10" s="46"/>
      <c r="T10" s="46"/>
      <c r="U10" s="46"/>
      <c r="V10" s="46"/>
      <c r="W10" s="46">
        <f>データ!Q6</f>
        <v>79.819999999999993</v>
      </c>
      <c r="X10" s="46"/>
      <c r="Y10" s="46"/>
      <c r="Z10" s="46"/>
      <c r="AA10" s="46"/>
      <c r="AB10" s="46"/>
      <c r="AC10" s="46"/>
      <c r="AD10" s="45">
        <f>データ!R6</f>
        <v>2805</v>
      </c>
      <c r="AE10" s="45"/>
      <c r="AF10" s="45"/>
      <c r="AG10" s="45"/>
      <c r="AH10" s="45"/>
      <c r="AI10" s="45"/>
      <c r="AJ10" s="45"/>
      <c r="AK10" s="2"/>
      <c r="AL10" s="45">
        <f>データ!V6</f>
        <v>1281</v>
      </c>
      <c r="AM10" s="45"/>
      <c r="AN10" s="45"/>
      <c r="AO10" s="45"/>
      <c r="AP10" s="45"/>
      <c r="AQ10" s="45"/>
      <c r="AR10" s="45"/>
      <c r="AS10" s="45"/>
      <c r="AT10" s="46">
        <f>データ!W6</f>
        <v>0.64</v>
      </c>
      <c r="AU10" s="46"/>
      <c r="AV10" s="46"/>
      <c r="AW10" s="46"/>
      <c r="AX10" s="46"/>
      <c r="AY10" s="46"/>
      <c r="AZ10" s="46"/>
      <c r="BA10" s="46"/>
      <c r="BB10" s="46">
        <f>データ!X6</f>
        <v>2001.56</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2">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117</v>
      </c>
      <c r="BM16" s="30"/>
      <c r="BN16" s="30"/>
      <c r="BO16" s="30"/>
      <c r="BP16" s="30"/>
      <c r="BQ16" s="30"/>
      <c r="BR16" s="30"/>
      <c r="BS16" s="30"/>
      <c r="BT16" s="30"/>
      <c r="BU16" s="30"/>
      <c r="BV16" s="30"/>
      <c r="BW16" s="30"/>
      <c r="BX16" s="30"/>
      <c r="BY16" s="30"/>
      <c r="BZ16" s="3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116</v>
      </c>
      <c r="BM47" s="30"/>
      <c r="BN47" s="30"/>
      <c r="BO47" s="30"/>
      <c r="BP47" s="30"/>
      <c r="BQ47" s="30"/>
      <c r="BR47" s="30"/>
      <c r="BS47" s="30"/>
      <c r="BT47" s="30"/>
      <c r="BU47" s="30"/>
      <c r="BV47" s="30"/>
      <c r="BW47" s="30"/>
      <c r="BX47" s="30"/>
      <c r="BY47" s="30"/>
      <c r="BZ47" s="3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2">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2">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118</v>
      </c>
      <c r="BM66" s="30"/>
      <c r="BN66" s="30"/>
      <c r="BO66" s="30"/>
      <c r="BP66" s="30"/>
      <c r="BQ66" s="30"/>
      <c r="BR66" s="30"/>
      <c r="BS66" s="30"/>
      <c r="BT66" s="30"/>
      <c r="BU66" s="30"/>
      <c r="BV66" s="30"/>
      <c r="BW66" s="30"/>
      <c r="BX66" s="30"/>
      <c r="BY66" s="30"/>
      <c r="BZ66" s="3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2">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2">
      <c r="C84" s="2"/>
    </row>
    <row r="85" spans="1:78" hidden="1" x14ac:dyDescent="0.2">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2">
      <c r="B86" s="12"/>
      <c r="C86" s="12"/>
      <c r="D86" s="12"/>
      <c r="E86" s="12" t="str">
        <f>データ!AI6</f>
        <v/>
      </c>
      <c r="F86" s="12" t="s">
        <v>43</v>
      </c>
      <c r="G86" s="12" t="s">
        <v>43</v>
      </c>
      <c r="H86" s="12" t="str">
        <f>データ!BP6</f>
        <v>【1,182.11】</v>
      </c>
      <c r="I86" s="12" t="str">
        <f>データ!CA6</f>
        <v>【73.78】</v>
      </c>
      <c r="J86" s="12" t="str">
        <f>データ!CL6</f>
        <v>【220.62】</v>
      </c>
      <c r="K86" s="12" t="str">
        <f>データ!CW6</f>
        <v>【42.22】</v>
      </c>
      <c r="L86" s="12" t="str">
        <f>データ!DH6</f>
        <v>【85.67】</v>
      </c>
      <c r="M86" s="12" t="s">
        <v>44</v>
      </c>
      <c r="N86" s="12" t="s">
        <v>43</v>
      </c>
      <c r="O86" s="12" t="str">
        <f>データ!EO6</f>
        <v>【0.13】</v>
      </c>
    </row>
  </sheetData>
  <sheetProtection algorithmName="SHA-512" hashValue="KEDw9VJYGD1dMnNowbrIf2wbAUmkT7yjQUUKXPWQZkc4Rci3oOnRE0anJzdYgEbSbl27WcdXhOexbNFtb+1d8A==" saltValue="EJCMjrRqcuUWvMgr0jPAI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 x14ac:dyDescent="0.2"/>
  <cols>
    <col min="2" max="144" width="11.90625" customWidth="1"/>
  </cols>
  <sheetData>
    <row r="1" spans="1:145" x14ac:dyDescent="0.2">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2">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2">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2">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2">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2">
      <c r="A6" s="14" t="s">
        <v>97</v>
      </c>
      <c r="B6" s="19">
        <f>B7</f>
        <v>2022</v>
      </c>
      <c r="C6" s="19">
        <f t="shared" ref="C6:X6" si="3">C7</f>
        <v>92151</v>
      </c>
      <c r="D6" s="19">
        <f t="shared" si="3"/>
        <v>47</v>
      </c>
      <c r="E6" s="19">
        <f t="shared" si="3"/>
        <v>17</v>
      </c>
      <c r="F6" s="19">
        <f t="shared" si="3"/>
        <v>4</v>
      </c>
      <c r="G6" s="19">
        <f t="shared" si="3"/>
        <v>0</v>
      </c>
      <c r="H6" s="19" t="str">
        <f t="shared" si="3"/>
        <v>栃木県　那須烏山市</v>
      </c>
      <c r="I6" s="19" t="str">
        <f t="shared" si="3"/>
        <v>法非適用</v>
      </c>
      <c r="J6" s="19" t="str">
        <f t="shared" si="3"/>
        <v>下水道事業</v>
      </c>
      <c r="K6" s="19" t="str">
        <f t="shared" si="3"/>
        <v>特定環境保全公共下水道</v>
      </c>
      <c r="L6" s="19" t="str">
        <f t="shared" si="3"/>
        <v>D2</v>
      </c>
      <c r="M6" s="19" t="str">
        <f t="shared" si="3"/>
        <v>非設置</v>
      </c>
      <c r="N6" s="20" t="str">
        <f t="shared" si="3"/>
        <v>-</v>
      </c>
      <c r="O6" s="20" t="str">
        <f t="shared" si="3"/>
        <v>該当数値なし</v>
      </c>
      <c r="P6" s="20">
        <f t="shared" si="3"/>
        <v>5.24</v>
      </c>
      <c r="Q6" s="20">
        <f t="shared" si="3"/>
        <v>79.819999999999993</v>
      </c>
      <c r="R6" s="20">
        <f t="shared" si="3"/>
        <v>2805</v>
      </c>
      <c r="S6" s="20">
        <f t="shared" si="3"/>
        <v>24601</v>
      </c>
      <c r="T6" s="20">
        <f t="shared" si="3"/>
        <v>174.35</v>
      </c>
      <c r="U6" s="20">
        <f t="shared" si="3"/>
        <v>141.1</v>
      </c>
      <c r="V6" s="20">
        <f t="shared" si="3"/>
        <v>1281</v>
      </c>
      <c r="W6" s="20">
        <f t="shared" si="3"/>
        <v>0.64</v>
      </c>
      <c r="X6" s="20">
        <f t="shared" si="3"/>
        <v>2001.56</v>
      </c>
      <c r="Y6" s="21">
        <f>IF(Y7="",NA(),Y7)</f>
        <v>91.29</v>
      </c>
      <c r="Z6" s="21">
        <f t="shared" ref="Z6:AH6" si="4">IF(Z7="",NA(),Z7)</f>
        <v>90.76</v>
      </c>
      <c r="AA6" s="21">
        <f t="shared" si="4"/>
        <v>75.709999999999994</v>
      </c>
      <c r="AB6" s="21">
        <f t="shared" si="4"/>
        <v>88.75</v>
      </c>
      <c r="AC6" s="21">
        <f t="shared" si="4"/>
        <v>73.959999999999994</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1194.1500000000001</v>
      </c>
      <c r="BL6" s="21">
        <f t="shared" si="7"/>
        <v>1206.79</v>
      </c>
      <c r="BM6" s="21">
        <f t="shared" si="7"/>
        <v>1258.43</v>
      </c>
      <c r="BN6" s="21">
        <f t="shared" si="7"/>
        <v>1163.75</v>
      </c>
      <c r="BO6" s="21">
        <f t="shared" si="7"/>
        <v>1195.47</v>
      </c>
      <c r="BP6" s="20" t="str">
        <f>IF(BP7="","",IF(BP7="-","【-】","【"&amp;SUBSTITUTE(TEXT(BP7,"#,##0.00"),"-","△")&amp;"】"))</f>
        <v>【1,182.11】</v>
      </c>
      <c r="BQ6" s="21">
        <f>IF(BQ7="",NA(),BQ7)</f>
        <v>40.69</v>
      </c>
      <c r="BR6" s="21">
        <f t="shared" ref="BR6:BZ6" si="8">IF(BR7="",NA(),BR7)</f>
        <v>45.66</v>
      </c>
      <c r="BS6" s="21">
        <f t="shared" si="8"/>
        <v>57.73</v>
      </c>
      <c r="BT6" s="21">
        <f t="shared" si="8"/>
        <v>48.97</v>
      </c>
      <c r="BU6" s="21">
        <f t="shared" si="8"/>
        <v>59.54</v>
      </c>
      <c r="BV6" s="21">
        <f t="shared" si="8"/>
        <v>72.260000000000005</v>
      </c>
      <c r="BW6" s="21">
        <f t="shared" si="8"/>
        <v>71.84</v>
      </c>
      <c r="BX6" s="21">
        <f t="shared" si="8"/>
        <v>73.36</v>
      </c>
      <c r="BY6" s="21">
        <f t="shared" si="8"/>
        <v>72.599999999999994</v>
      </c>
      <c r="BZ6" s="21">
        <f t="shared" si="8"/>
        <v>69.430000000000007</v>
      </c>
      <c r="CA6" s="20" t="str">
        <f>IF(CA7="","",IF(CA7="-","【-】","【"&amp;SUBSTITUTE(TEXT(CA7,"#,##0.00"),"-","△")&amp;"】"))</f>
        <v>【73.78】</v>
      </c>
      <c r="CB6" s="21">
        <f>IF(CB7="",NA(),CB7)</f>
        <v>374.48</v>
      </c>
      <c r="CC6" s="21">
        <f t="shared" ref="CC6:CK6" si="9">IF(CC7="",NA(),CC7)</f>
        <v>338.86</v>
      </c>
      <c r="CD6" s="21">
        <f t="shared" si="9"/>
        <v>269.60000000000002</v>
      </c>
      <c r="CE6" s="21">
        <f t="shared" si="9"/>
        <v>321.12</v>
      </c>
      <c r="CF6" s="21">
        <f t="shared" si="9"/>
        <v>262.32</v>
      </c>
      <c r="CG6" s="21">
        <f t="shared" si="9"/>
        <v>230.02</v>
      </c>
      <c r="CH6" s="21">
        <f t="shared" si="9"/>
        <v>228.47</v>
      </c>
      <c r="CI6" s="21">
        <f t="shared" si="9"/>
        <v>224.88</v>
      </c>
      <c r="CJ6" s="21">
        <f t="shared" si="9"/>
        <v>228.64</v>
      </c>
      <c r="CK6" s="21">
        <f t="shared" si="9"/>
        <v>239.46</v>
      </c>
      <c r="CL6" s="20" t="str">
        <f>IF(CL7="","",IF(CL7="-","【-】","【"&amp;SUBSTITUTE(TEXT(CL7,"#,##0.00"),"-","△")&amp;"】"))</f>
        <v>【220.62】</v>
      </c>
      <c r="CM6" s="21">
        <f>IF(CM7="",NA(),CM7)</f>
        <v>34.69</v>
      </c>
      <c r="CN6" s="21">
        <f t="shared" ref="CN6:CV6" si="10">IF(CN7="",NA(),CN7)</f>
        <v>36.380000000000003</v>
      </c>
      <c r="CO6" s="21">
        <f t="shared" si="10"/>
        <v>35.15</v>
      </c>
      <c r="CP6" s="21">
        <f t="shared" si="10"/>
        <v>49.92</v>
      </c>
      <c r="CQ6" s="21">
        <f t="shared" si="10"/>
        <v>45.54</v>
      </c>
      <c r="CR6" s="21">
        <f t="shared" si="10"/>
        <v>42.56</v>
      </c>
      <c r="CS6" s="21">
        <f t="shared" si="10"/>
        <v>42.47</v>
      </c>
      <c r="CT6" s="21">
        <f t="shared" si="10"/>
        <v>42.4</v>
      </c>
      <c r="CU6" s="21">
        <f t="shared" si="10"/>
        <v>42.28</v>
      </c>
      <c r="CV6" s="21">
        <f t="shared" si="10"/>
        <v>41.06</v>
      </c>
      <c r="CW6" s="20" t="str">
        <f>IF(CW7="","",IF(CW7="-","【-】","【"&amp;SUBSTITUTE(TEXT(CW7,"#,##0.00"),"-","△")&amp;"】"))</f>
        <v>【42.22】</v>
      </c>
      <c r="CX6" s="21">
        <f>IF(CX7="",NA(),CX7)</f>
        <v>90.33</v>
      </c>
      <c r="CY6" s="21">
        <f t="shared" ref="CY6:DG6" si="11">IF(CY7="",NA(),CY7)</f>
        <v>91.17</v>
      </c>
      <c r="CZ6" s="21">
        <f t="shared" si="11"/>
        <v>91.8</v>
      </c>
      <c r="DA6" s="21">
        <f t="shared" si="11"/>
        <v>92.01</v>
      </c>
      <c r="DB6" s="21">
        <f t="shared" si="11"/>
        <v>88.29</v>
      </c>
      <c r="DC6" s="21">
        <f t="shared" si="11"/>
        <v>83.32</v>
      </c>
      <c r="DD6" s="21">
        <f t="shared" si="11"/>
        <v>83.75</v>
      </c>
      <c r="DE6" s="21">
        <f t="shared" si="11"/>
        <v>84.19</v>
      </c>
      <c r="DF6" s="21">
        <f t="shared" si="11"/>
        <v>84.34</v>
      </c>
      <c r="DG6" s="21">
        <f t="shared" si="11"/>
        <v>84.34</v>
      </c>
      <c r="DH6" s="20" t="str">
        <f>IF(DH7="","",IF(DH7="-","【-】","【"&amp;SUBSTITUTE(TEXT(DH7,"#,##0.00"),"-","△")&amp;"】"))</f>
        <v>【85.67】</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0.13</v>
      </c>
      <c r="EK6" s="21">
        <f t="shared" si="14"/>
        <v>0.36</v>
      </c>
      <c r="EL6" s="21">
        <f t="shared" si="14"/>
        <v>0.39</v>
      </c>
      <c r="EM6" s="21">
        <f t="shared" si="14"/>
        <v>0.1</v>
      </c>
      <c r="EN6" s="21">
        <f t="shared" si="14"/>
        <v>0.08</v>
      </c>
      <c r="EO6" s="20" t="str">
        <f>IF(EO7="","",IF(EO7="-","【-】","【"&amp;SUBSTITUTE(TEXT(EO7,"#,##0.00"),"-","△")&amp;"】"))</f>
        <v>【0.13】</v>
      </c>
    </row>
    <row r="7" spans="1:145" s="22" customFormat="1" x14ac:dyDescent="0.2">
      <c r="A7" s="14"/>
      <c r="B7" s="23">
        <v>2022</v>
      </c>
      <c r="C7" s="23">
        <v>92151</v>
      </c>
      <c r="D7" s="23">
        <v>47</v>
      </c>
      <c r="E7" s="23">
        <v>17</v>
      </c>
      <c r="F7" s="23">
        <v>4</v>
      </c>
      <c r="G7" s="23">
        <v>0</v>
      </c>
      <c r="H7" s="23" t="s">
        <v>98</v>
      </c>
      <c r="I7" s="23" t="s">
        <v>99</v>
      </c>
      <c r="J7" s="23" t="s">
        <v>100</v>
      </c>
      <c r="K7" s="23" t="s">
        <v>101</v>
      </c>
      <c r="L7" s="23" t="s">
        <v>102</v>
      </c>
      <c r="M7" s="23" t="s">
        <v>103</v>
      </c>
      <c r="N7" s="24" t="s">
        <v>104</v>
      </c>
      <c r="O7" s="24" t="s">
        <v>105</v>
      </c>
      <c r="P7" s="24">
        <v>5.24</v>
      </c>
      <c r="Q7" s="24">
        <v>79.819999999999993</v>
      </c>
      <c r="R7" s="24">
        <v>2805</v>
      </c>
      <c r="S7" s="24">
        <v>24601</v>
      </c>
      <c r="T7" s="24">
        <v>174.35</v>
      </c>
      <c r="U7" s="24">
        <v>141.1</v>
      </c>
      <c r="V7" s="24">
        <v>1281</v>
      </c>
      <c r="W7" s="24">
        <v>0.64</v>
      </c>
      <c r="X7" s="24">
        <v>2001.56</v>
      </c>
      <c r="Y7" s="24">
        <v>91.29</v>
      </c>
      <c r="Z7" s="24">
        <v>90.76</v>
      </c>
      <c r="AA7" s="24">
        <v>75.709999999999994</v>
      </c>
      <c r="AB7" s="24">
        <v>88.75</v>
      </c>
      <c r="AC7" s="24">
        <v>73.959999999999994</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1194.1500000000001</v>
      </c>
      <c r="BL7" s="24">
        <v>1206.79</v>
      </c>
      <c r="BM7" s="24">
        <v>1258.43</v>
      </c>
      <c r="BN7" s="24">
        <v>1163.75</v>
      </c>
      <c r="BO7" s="24">
        <v>1195.47</v>
      </c>
      <c r="BP7" s="24">
        <v>1182.1099999999999</v>
      </c>
      <c r="BQ7" s="24">
        <v>40.69</v>
      </c>
      <c r="BR7" s="24">
        <v>45.66</v>
      </c>
      <c r="BS7" s="24">
        <v>57.73</v>
      </c>
      <c r="BT7" s="24">
        <v>48.97</v>
      </c>
      <c r="BU7" s="24">
        <v>59.54</v>
      </c>
      <c r="BV7" s="24">
        <v>72.260000000000005</v>
      </c>
      <c r="BW7" s="24">
        <v>71.84</v>
      </c>
      <c r="BX7" s="24">
        <v>73.36</v>
      </c>
      <c r="BY7" s="24">
        <v>72.599999999999994</v>
      </c>
      <c r="BZ7" s="24">
        <v>69.430000000000007</v>
      </c>
      <c r="CA7" s="24">
        <v>73.78</v>
      </c>
      <c r="CB7" s="24">
        <v>374.48</v>
      </c>
      <c r="CC7" s="24">
        <v>338.86</v>
      </c>
      <c r="CD7" s="24">
        <v>269.60000000000002</v>
      </c>
      <c r="CE7" s="24">
        <v>321.12</v>
      </c>
      <c r="CF7" s="24">
        <v>262.32</v>
      </c>
      <c r="CG7" s="24">
        <v>230.02</v>
      </c>
      <c r="CH7" s="24">
        <v>228.47</v>
      </c>
      <c r="CI7" s="24">
        <v>224.88</v>
      </c>
      <c r="CJ7" s="24">
        <v>228.64</v>
      </c>
      <c r="CK7" s="24">
        <v>239.46</v>
      </c>
      <c r="CL7" s="24">
        <v>220.62</v>
      </c>
      <c r="CM7" s="24">
        <v>34.69</v>
      </c>
      <c r="CN7" s="24">
        <v>36.380000000000003</v>
      </c>
      <c r="CO7" s="24">
        <v>35.15</v>
      </c>
      <c r="CP7" s="24">
        <v>49.92</v>
      </c>
      <c r="CQ7" s="24">
        <v>45.54</v>
      </c>
      <c r="CR7" s="24">
        <v>42.56</v>
      </c>
      <c r="CS7" s="24">
        <v>42.47</v>
      </c>
      <c r="CT7" s="24">
        <v>42.4</v>
      </c>
      <c r="CU7" s="24">
        <v>42.28</v>
      </c>
      <c r="CV7" s="24">
        <v>41.06</v>
      </c>
      <c r="CW7" s="24">
        <v>42.22</v>
      </c>
      <c r="CX7" s="24">
        <v>90.33</v>
      </c>
      <c r="CY7" s="24">
        <v>91.17</v>
      </c>
      <c r="CZ7" s="24">
        <v>91.8</v>
      </c>
      <c r="DA7" s="24">
        <v>92.01</v>
      </c>
      <c r="DB7" s="24">
        <v>88.29</v>
      </c>
      <c r="DC7" s="24">
        <v>83.32</v>
      </c>
      <c r="DD7" s="24">
        <v>83.75</v>
      </c>
      <c r="DE7" s="24">
        <v>84.19</v>
      </c>
      <c r="DF7" s="24">
        <v>84.34</v>
      </c>
      <c r="DG7" s="24">
        <v>84.34</v>
      </c>
      <c r="DH7" s="24">
        <v>85.67</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0.13</v>
      </c>
      <c r="EK7" s="24">
        <v>0.36</v>
      </c>
      <c r="EL7" s="24">
        <v>0.39</v>
      </c>
      <c r="EM7" s="24">
        <v>0.1</v>
      </c>
      <c r="EN7" s="24">
        <v>0.08</v>
      </c>
      <c r="EO7" s="24">
        <v>0.13</v>
      </c>
    </row>
    <row r="8" spans="1:145"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
      <c r="A10" s="26" t="s">
        <v>48</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2">
      <c r="B11">
        <v>4</v>
      </c>
      <c r="C11">
        <v>3</v>
      </c>
      <c r="D11">
        <v>2</v>
      </c>
      <c r="E11">
        <v>1</v>
      </c>
      <c r="F11">
        <v>0</v>
      </c>
      <c r="G11" t="s">
        <v>111</v>
      </c>
    </row>
    <row r="12" spans="1:145" x14ac:dyDescent="0.2">
      <c r="B12">
        <v>1</v>
      </c>
      <c r="C12">
        <v>1</v>
      </c>
      <c r="D12">
        <v>2</v>
      </c>
      <c r="E12">
        <v>3</v>
      </c>
      <c r="F12">
        <v>4</v>
      </c>
      <c r="G12" t="s">
        <v>112</v>
      </c>
    </row>
    <row r="13" spans="1:145" x14ac:dyDescent="0.2">
      <c r="B13" t="s">
        <v>113</v>
      </c>
      <c r="C13" t="s">
        <v>114</v>
      </c>
      <c r="D13" t="s">
        <v>114</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池田　直斗</cp:lastModifiedBy>
  <cp:lastPrinted>2024-02-29T02:52:11Z</cp:lastPrinted>
  <dcterms:created xsi:type="dcterms:W3CDTF">2023-12-12T02:49:46Z</dcterms:created>
  <dcterms:modified xsi:type="dcterms:W3CDTF">2024-02-29T10:02:49Z</dcterms:modified>
  <cp:category/>
</cp:coreProperties>
</file>