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財政課\R3年度財政課文書\01　財政共通\05　公営企業調査・通知\01　公営企業調査\4.1.7_公営企業に係る「経営比較分析表」の分析等について\03_各課回答\"/>
    </mc:Choice>
  </mc:AlternateContent>
  <workbookProtection workbookAlgorithmName="SHA-512" workbookHashValue="kaNoQqHrTjVe1Zm37N6ZpxObBN/XETPC/rhFHqtt+pfJFRaxKLOlQR67p5e0ejhn1SSA0ru1YYTK/txHxN+mZQ==" workbookSaltValue="aJy0UX3SboyxnbYT0eS0OQ==" workbookSpinCount="100000" lockStructure="1"/>
  <bookViews>
    <workbookView xWindow="0" yWindow="0" windowWidth="15360" windowHeight="7635"/>
  </bookViews>
  <sheets>
    <sheet name="法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AT10" i="4" s="1"/>
  <c r="V6" i="5"/>
  <c r="AL10" i="4" s="1"/>
  <c r="U6" i="5"/>
  <c r="T6" i="5"/>
  <c r="S6" i="5"/>
  <c r="AL8" i="4" s="1"/>
  <c r="R6" i="5"/>
  <c r="AD10" i="4" s="1"/>
  <c r="Q6" i="5"/>
  <c r="P6" i="5"/>
  <c r="O6" i="5"/>
  <c r="I10" i="4" s="1"/>
  <c r="N6" i="5"/>
  <c r="B10" i="4" s="1"/>
  <c r="M6" i="5"/>
  <c r="L6" i="5"/>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H85" i="4"/>
  <c r="G85" i="4"/>
  <c r="BB10" i="4"/>
  <c r="W10" i="4"/>
  <c r="P10" i="4"/>
  <c r="BB8" i="4"/>
  <c r="AT8" i="4"/>
  <c r="AD8" i="4"/>
  <c r="W8" i="4"/>
  <c r="B8" i="4"/>
  <c r="B6" i="4"/>
</calcChain>
</file>

<file path=xl/sharedStrings.xml><?xml version="1.0" encoding="utf-8"?>
<sst xmlns="http://schemas.openxmlformats.org/spreadsheetml/2006/main" count="299" uniqueCount="117">
  <si>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</si>
  <si>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</si>
  <si>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</si>
  <si>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</si>
  <si>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</si>
  <si>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</si>
  <si>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</si>
  <si>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</si>
  <si>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</si>
  <si>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</si>
  <si>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</si>
  <si>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</si>
  <si>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</si>
  <si>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</si>
  <si>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</si>
  <si>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</si>
  <si>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</si>
  <si>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</si>
  <si>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</si>
  <si>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</si>
  <si>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</si>
  <si>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</si>
  <si>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</si>
  <si>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</si>
  <si>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</si>
  <si>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</si>
  <si>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</si>
  <si>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</si>
  <si>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</si>
  <si>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</si>
  <si>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</si>
  <si>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</si>
  <si>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</si>
  <si>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</si>
  <si>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</si>
  <si>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</si>
  <si>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</si>
  <si>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</si>
  <si>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</si>
  <si>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</si>
  <si>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</si>
  <si>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</si>
  <si>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</si>
  <si>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</si>
  <si>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</si>
  <si>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</si>
  <si>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</si>
  <si>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</si>
  <si>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</si>
  <si>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</si>
  <si>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</si>
  <si>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</si>
  <si>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</si>
  <si>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</si>
  <si>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</si>
  <si>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</si>
  <si>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</si>
  <si>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</si>
  <si>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</si>
  <si>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</si>
  <si>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</si>
  <si>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</si>
  <si>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</si>
  <si>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</si>
  <si>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</si>
  <si>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</si>
  <si>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</si>
  <si>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</si>
  <si>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</si>
  <si>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</si>
  <si>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</si>
  <si>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</si>
  <si>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</si>
  <si>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</si>
  <si>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</si>
  <si>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</si>
  <si>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</si>
  <si>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</si>
  <si>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</si>
  <si>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</si>
  <si>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</si>
  <si>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</si>
  <si>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</si>
  <si>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</si>
  <si>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</si>
  <si>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</si>
  <si>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</si>
  <si>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</si>
  <si>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</si>
  <si>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</si>
  <si>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</si>
  <si>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</si>
  <si>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</si>
  <si>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</si>
  <si>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</si>
  <si>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</si>
  <si>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下野市</t>
  </si>
  <si>
    <t>法適用</t>
  </si>
  <si>
    <t>下水道事業</t>
  </si>
  <si>
    <t>公共下水道</t>
  </si>
  <si>
    <t>Bd1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</si>
  <si>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</si>
  <si>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</si>
  <si>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</si>
  <si>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</si>
  <si>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</si>
  <si>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</si>
  <si>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</si>
  <si>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</si>
  <si>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</si>
  <si>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</si>
  <si>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</si>
  <si>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</si>
  <si>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</si>
  <si>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S61年度から供用開始しており、類似団体平均値に比べ低い数値であるが、今後、修繕箇所の増加が予想される。</t>
    <phoneticPr fontId="4"/>
  </si>
  <si>
    <t>経常収支比率は118.59％で経費回収率も120.3％であり、汚水処理原価も類似団体に比べが低い水準であるが、総収益に占める繰入金の割合が依然高く、引き続き水洗化率の向上を図り、料金収入等の確保と費用削減に努める必要がある。</t>
    <rPh sb="0" eb="2">
      <t>ケイジョウ</t>
    </rPh>
    <rPh sb="2" eb="4">
      <t>シュウシ</t>
    </rPh>
    <rPh sb="4" eb="6">
      <t>ヒリツ</t>
    </rPh>
    <rPh sb="69" eb="71">
      <t>イゼン</t>
    </rPh>
    <rPh sb="71" eb="72">
      <t>タカ</t>
    </rPh>
    <rPh sb="93" eb="94">
      <t>ナド</t>
    </rPh>
    <phoneticPr fontId="4"/>
  </si>
  <si>
    <t>①経常収支比率、⑤経費回収率
　経常収支比率は前年度を6.25％下回ったものの、118.59％で、類似団体平均を上回り、健全な状態にある。また、経費回収率も120.30％と100％を上回り使用料収入により、汚水処理ができている状態にある。しかし、未だ繰入金に依存した収入構造となっているため更なる収入の確保に努める必要がある。
③流動比率
　流動比率は、前年度を13.37%上回り77.2％となり、類似団体平均も10％近く上回っているが、次年度分の償還金等をすべて賄う現金預金が準備できていない状況にある。経費の節減等に努め、更なる経営の安定化を進める必要がある。
④企業債残高対事業規模比率
　類似団体平均値を下回り522.59%となっている。
⑥汚水処理減価
　汚水処理原価は103.29円で、類似団体平均を下回っている。
⑧水洗化率
　水洗化率は99.58％で、類似団体平均値92.72％に比べ高い率となっている。</t>
    <rPh sb="9" eb="11">
      <t>ケイヒ</t>
    </rPh>
    <rPh sb="11" eb="13">
      <t>カイシュウ</t>
    </rPh>
    <rPh sb="13" eb="14">
      <t>リツ</t>
    </rPh>
    <rPh sb="23" eb="26">
      <t>ゼンネンド</t>
    </rPh>
    <rPh sb="32" eb="34">
      <t>シタマワ</t>
    </rPh>
    <rPh sb="72" eb="74">
      <t>ケイヒ</t>
    </rPh>
    <rPh sb="74" eb="76">
      <t>カイシュウ</t>
    </rPh>
    <rPh sb="76" eb="77">
      <t>リツ</t>
    </rPh>
    <rPh sb="91" eb="93">
      <t>ウワマワ</t>
    </rPh>
    <rPh sb="94" eb="97">
      <t>シヨウリョウ</t>
    </rPh>
    <rPh sb="97" eb="99">
      <t>シュウニュウ</t>
    </rPh>
    <rPh sb="103" eb="105">
      <t>オスイ</t>
    </rPh>
    <rPh sb="105" eb="107">
      <t>ショリ</t>
    </rPh>
    <rPh sb="113" eb="115">
      <t>ジョウタイ</t>
    </rPh>
    <rPh sb="123" eb="124">
      <t>イマ</t>
    </rPh>
    <rPh sb="145" eb="146">
      <t>サラ</t>
    </rPh>
    <rPh sb="165" eb="167">
      <t>リュウドウ</t>
    </rPh>
    <rPh sb="167" eb="169">
      <t>ヒリツ</t>
    </rPh>
    <rPh sb="171" eb="173">
      <t>リュウドウ</t>
    </rPh>
    <rPh sb="173" eb="175">
      <t>ヒリツ</t>
    </rPh>
    <rPh sb="177" eb="180">
      <t>ゼンネンド</t>
    </rPh>
    <rPh sb="187" eb="189">
      <t>ウワマワ</t>
    </rPh>
    <rPh sb="199" eb="201">
      <t>ルイジ</t>
    </rPh>
    <rPh sb="201" eb="203">
      <t>ダンタイ</t>
    </rPh>
    <rPh sb="203" eb="205">
      <t>ヘイキン</t>
    </rPh>
    <rPh sb="209" eb="210">
      <t>チカ</t>
    </rPh>
    <rPh sb="211" eb="213">
      <t>ウワマワ</t>
    </rPh>
    <rPh sb="219" eb="222">
      <t>ジネンド</t>
    </rPh>
    <rPh sb="222" eb="223">
      <t>ブン</t>
    </rPh>
    <rPh sb="224" eb="226">
      <t>ショウカン</t>
    </rPh>
    <rPh sb="226" eb="227">
      <t>キン</t>
    </rPh>
    <rPh sb="227" eb="228">
      <t>ナド</t>
    </rPh>
    <rPh sb="232" eb="233">
      <t>マカナ</t>
    </rPh>
    <rPh sb="234" eb="236">
      <t>ゲンキン</t>
    </rPh>
    <rPh sb="236" eb="238">
      <t>ヨキン</t>
    </rPh>
    <rPh sb="239" eb="241">
      <t>ジュンビ</t>
    </rPh>
    <rPh sb="247" eb="249">
      <t>ジョウキョウ</t>
    </rPh>
    <rPh sb="253" eb="255">
      <t>ケイヒ</t>
    </rPh>
    <rPh sb="256" eb="258">
      <t>セツゲン</t>
    </rPh>
    <rPh sb="258" eb="259">
      <t>ナド</t>
    </rPh>
    <rPh sb="260" eb="261">
      <t>ツト</t>
    </rPh>
    <rPh sb="263" eb="264">
      <t>サラ</t>
    </rPh>
    <rPh sb="266" eb="268">
      <t>ケイエイ</t>
    </rPh>
    <rPh sb="269" eb="272">
      <t>アンテイカ</t>
    </rPh>
    <rPh sb="273" eb="274">
      <t>スス</t>
    </rPh>
    <rPh sb="276" eb="278">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</si>
</sst>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formatCode="#,##0.00;&quot;△&quot;#,##0.00">
                  <c:v>0</c:v>
                </c:pt>
                <c:pt idx="4">
                  <c:v>1.32</c:v>
                </c:pt>
              </c:numCache>
            </c:numRef>
          </c:val>
          <c:extLst xmlns:c16r2="http://schemas.microsoft.com/office/drawing/2015/06/chart">
            <c:ext xmlns:c16="http://schemas.microsoft.com/office/drawing/2014/chart" uri="{C3380CC4-5D6E-409C-BE32-E72D297353CC}">
              <c16:uniqueId val="{00000000-E656-4658-B8DE-F021A73186CF}"/>
            </c:ext>
          </c:extLst>
        </c:ser>
        <c:dLbls>
          <c:showLegendKey val="0"/>
          <c:showVal val="0"/>
          <c:showCatName val="0"/>
          <c:showSerName val="0"/>
          <c:showPercent val="0"/>
          <c:showBubbleSize val="0"/>
        </c:dLbls>
        <c:gapWidth val="150"/>
        <c:axId val="331535456"/>
        <c:axId val="331536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0.09</c:v>
                </c:pt>
                <c:pt idx="4">
                  <c:v>0.09</c:v>
                </c:pt>
              </c:numCache>
            </c:numRef>
          </c:val>
          <c:smooth val="0"/>
          <c:extLst xmlns:c16r2="http://schemas.microsoft.com/office/drawing/2015/06/chart">
            <c:ext xmlns:c16="http://schemas.microsoft.com/office/drawing/2014/chart" uri="{C3380CC4-5D6E-409C-BE32-E72D297353CC}">
              <c16:uniqueId val="{00000001-E656-4658-B8DE-F021A73186CF}"/>
            </c:ext>
          </c:extLst>
        </c:ser>
        <c:dLbls>
          <c:showLegendKey val="0"/>
          <c:showVal val="0"/>
          <c:showCatName val="0"/>
          <c:showSerName val="0"/>
          <c:showPercent val="0"/>
          <c:showBubbleSize val="0"/>
        </c:dLbls>
        <c:marker val="1"/>
        <c:smooth val="0"/>
        <c:axId val="331535456"/>
        <c:axId val="331536240"/>
      </c:lineChart>
      <c:dateAx>
        <c:axId val="331535456"/>
        <c:scaling>
          <c:orientation val="minMax"/>
        </c:scaling>
        <c:delete val="1"/>
        <c:axPos val="b"/>
        <c:numFmt formatCode="&quot;H&quot;yy" sourceLinked="1"/>
        <c:majorTickMark val="none"/>
        <c:minorTickMark val="none"/>
        <c:tickLblPos val="none"/>
        <c:crossAx val="331536240"/>
        <c:crosses val="autoZero"/>
        <c:auto val="1"/>
        <c:lblOffset val="100"/>
        <c:baseTimeUnit val="years"/>
      </c:dateAx>
      <c:valAx>
        <c:axId val="331536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1535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46AC-437F-B464-D8B2E01EB77D}"/>
            </c:ext>
          </c:extLst>
        </c:ser>
        <c:dLbls>
          <c:showLegendKey val="0"/>
          <c:showVal val="0"/>
          <c:showCatName val="0"/>
          <c:showSerName val="0"/>
          <c:showPercent val="0"/>
          <c:showBubbleSize val="0"/>
        </c:dLbls>
        <c:gapWidth val="150"/>
        <c:axId val="333863576"/>
        <c:axId val="333864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68.31</c:v>
                </c:pt>
                <c:pt idx="4">
                  <c:v>65.28</c:v>
                </c:pt>
              </c:numCache>
            </c:numRef>
          </c:val>
          <c:smooth val="0"/>
          <c:extLst xmlns:c16r2="http://schemas.microsoft.com/office/drawing/2015/06/chart">
            <c:ext xmlns:c16="http://schemas.microsoft.com/office/drawing/2014/chart" uri="{C3380CC4-5D6E-409C-BE32-E72D297353CC}">
              <c16:uniqueId val="{00000001-46AC-437F-B464-D8B2E01EB77D}"/>
            </c:ext>
          </c:extLst>
        </c:ser>
        <c:dLbls>
          <c:showLegendKey val="0"/>
          <c:showVal val="0"/>
          <c:showCatName val="0"/>
          <c:showSerName val="0"/>
          <c:showPercent val="0"/>
          <c:showBubbleSize val="0"/>
        </c:dLbls>
        <c:marker val="1"/>
        <c:smooth val="0"/>
        <c:axId val="333863576"/>
        <c:axId val="333864360"/>
      </c:lineChart>
      <c:dateAx>
        <c:axId val="333863576"/>
        <c:scaling>
          <c:orientation val="minMax"/>
        </c:scaling>
        <c:delete val="1"/>
        <c:axPos val="b"/>
        <c:numFmt formatCode="&quot;H&quot;yy" sourceLinked="1"/>
        <c:majorTickMark val="none"/>
        <c:minorTickMark val="none"/>
        <c:tickLblPos val="none"/>
        <c:crossAx val="333864360"/>
        <c:crosses val="autoZero"/>
        <c:auto val="1"/>
        <c:lblOffset val="100"/>
        <c:baseTimeUnit val="years"/>
      </c:dateAx>
      <c:valAx>
        <c:axId val="333864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3863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98.82</c:v>
                </c:pt>
                <c:pt idx="4">
                  <c:v>99.58</c:v>
                </c:pt>
              </c:numCache>
            </c:numRef>
          </c:val>
          <c:extLst xmlns:c16r2="http://schemas.microsoft.com/office/drawing/2015/06/chart">
            <c:ext xmlns:c16="http://schemas.microsoft.com/office/drawing/2014/chart" uri="{C3380CC4-5D6E-409C-BE32-E72D297353CC}">
              <c16:uniqueId val="{00000000-C9CF-4809-A436-E6AA3CF761EC}"/>
            </c:ext>
          </c:extLst>
        </c:ser>
        <c:dLbls>
          <c:showLegendKey val="0"/>
          <c:showVal val="0"/>
          <c:showCatName val="0"/>
          <c:showSerName val="0"/>
          <c:showPercent val="0"/>
          <c:showBubbleSize val="0"/>
        </c:dLbls>
        <c:gapWidth val="150"/>
        <c:axId val="333858480"/>
        <c:axId val="333858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92.62</c:v>
                </c:pt>
                <c:pt idx="4">
                  <c:v>92.72</c:v>
                </c:pt>
              </c:numCache>
            </c:numRef>
          </c:val>
          <c:smooth val="0"/>
          <c:extLst xmlns:c16r2="http://schemas.microsoft.com/office/drawing/2015/06/chart">
            <c:ext xmlns:c16="http://schemas.microsoft.com/office/drawing/2014/chart" uri="{C3380CC4-5D6E-409C-BE32-E72D297353CC}">
              <c16:uniqueId val="{00000001-C9CF-4809-A436-E6AA3CF761EC}"/>
            </c:ext>
          </c:extLst>
        </c:ser>
        <c:dLbls>
          <c:showLegendKey val="0"/>
          <c:showVal val="0"/>
          <c:showCatName val="0"/>
          <c:showSerName val="0"/>
          <c:showPercent val="0"/>
          <c:showBubbleSize val="0"/>
        </c:dLbls>
        <c:marker val="1"/>
        <c:smooth val="0"/>
        <c:axId val="333858480"/>
        <c:axId val="333858872"/>
      </c:lineChart>
      <c:dateAx>
        <c:axId val="333858480"/>
        <c:scaling>
          <c:orientation val="minMax"/>
        </c:scaling>
        <c:delete val="1"/>
        <c:axPos val="b"/>
        <c:numFmt formatCode="&quot;H&quot;yy" sourceLinked="1"/>
        <c:majorTickMark val="none"/>
        <c:minorTickMark val="none"/>
        <c:tickLblPos val="none"/>
        <c:crossAx val="333858872"/>
        <c:crosses val="autoZero"/>
        <c:auto val="1"/>
        <c:lblOffset val="100"/>
        <c:baseTimeUnit val="years"/>
      </c:dateAx>
      <c:valAx>
        <c:axId val="333858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3858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124.84</c:v>
                </c:pt>
                <c:pt idx="4">
                  <c:v>118.59</c:v>
                </c:pt>
              </c:numCache>
            </c:numRef>
          </c:val>
          <c:extLst xmlns:c16r2="http://schemas.microsoft.com/office/drawing/2015/06/chart">
            <c:ext xmlns:c16="http://schemas.microsoft.com/office/drawing/2014/chart" uri="{C3380CC4-5D6E-409C-BE32-E72D297353CC}">
              <c16:uniqueId val="{00000000-914B-4DF0-BFE5-12F176534F17}"/>
            </c:ext>
          </c:extLst>
        </c:ser>
        <c:dLbls>
          <c:showLegendKey val="0"/>
          <c:showVal val="0"/>
          <c:showCatName val="0"/>
          <c:showSerName val="0"/>
          <c:showPercent val="0"/>
          <c:showBubbleSize val="0"/>
        </c:dLbls>
        <c:gapWidth val="150"/>
        <c:axId val="331536632"/>
        <c:axId val="331538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106.99</c:v>
                </c:pt>
                <c:pt idx="4">
                  <c:v>107.85</c:v>
                </c:pt>
              </c:numCache>
            </c:numRef>
          </c:val>
          <c:smooth val="0"/>
          <c:extLst xmlns:c16r2="http://schemas.microsoft.com/office/drawing/2015/06/chart">
            <c:ext xmlns:c16="http://schemas.microsoft.com/office/drawing/2014/chart" uri="{C3380CC4-5D6E-409C-BE32-E72D297353CC}">
              <c16:uniqueId val="{00000001-914B-4DF0-BFE5-12F176534F17}"/>
            </c:ext>
          </c:extLst>
        </c:ser>
        <c:dLbls>
          <c:showLegendKey val="0"/>
          <c:showVal val="0"/>
          <c:showCatName val="0"/>
          <c:showSerName val="0"/>
          <c:showPercent val="0"/>
          <c:showBubbleSize val="0"/>
        </c:dLbls>
        <c:marker val="1"/>
        <c:smooth val="0"/>
        <c:axId val="331536632"/>
        <c:axId val="331538984"/>
      </c:lineChart>
      <c:dateAx>
        <c:axId val="331536632"/>
        <c:scaling>
          <c:orientation val="minMax"/>
        </c:scaling>
        <c:delete val="1"/>
        <c:axPos val="b"/>
        <c:numFmt formatCode="&quot;H&quot;yy" sourceLinked="1"/>
        <c:majorTickMark val="none"/>
        <c:minorTickMark val="none"/>
        <c:tickLblPos val="none"/>
        <c:crossAx val="331538984"/>
        <c:crosses val="autoZero"/>
        <c:auto val="1"/>
        <c:lblOffset val="100"/>
        <c:baseTimeUnit val="years"/>
      </c:dateAx>
      <c:valAx>
        <c:axId val="331538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1536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3.33</c:v>
                </c:pt>
                <c:pt idx="4">
                  <c:v>6.51</c:v>
                </c:pt>
              </c:numCache>
            </c:numRef>
          </c:val>
          <c:extLst xmlns:c16r2="http://schemas.microsoft.com/office/drawing/2015/06/chart">
            <c:ext xmlns:c16="http://schemas.microsoft.com/office/drawing/2014/chart" uri="{C3380CC4-5D6E-409C-BE32-E72D297353CC}">
              <c16:uniqueId val="{00000000-09E0-402A-B6AD-593653774DB6}"/>
            </c:ext>
          </c:extLst>
        </c:ser>
        <c:dLbls>
          <c:showLegendKey val="0"/>
          <c:showVal val="0"/>
          <c:showCatName val="0"/>
          <c:showSerName val="0"/>
          <c:showPercent val="0"/>
          <c:showBubbleSize val="0"/>
        </c:dLbls>
        <c:gapWidth val="150"/>
        <c:axId val="331540944"/>
        <c:axId val="331541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26.36</c:v>
                </c:pt>
                <c:pt idx="4">
                  <c:v>23.79</c:v>
                </c:pt>
              </c:numCache>
            </c:numRef>
          </c:val>
          <c:smooth val="0"/>
          <c:extLst xmlns:c16r2="http://schemas.microsoft.com/office/drawing/2015/06/chart">
            <c:ext xmlns:c16="http://schemas.microsoft.com/office/drawing/2014/chart" uri="{C3380CC4-5D6E-409C-BE32-E72D297353CC}">
              <c16:uniqueId val="{00000001-09E0-402A-B6AD-593653774DB6}"/>
            </c:ext>
          </c:extLst>
        </c:ser>
        <c:dLbls>
          <c:showLegendKey val="0"/>
          <c:showVal val="0"/>
          <c:showCatName val="0"/>
          <c:showSerName val="0"/>
          <c:showPercent val="0"/>
          <c:showBubbleSize val="0"/>
        </c:dLbls>
        <c:marker val="1"/>
        <c:smooth val="0"/>
        <c:axId val="331540944"/>
        <c:axId val="331541336"/>
      </c:lineChart>
      <c:dateAx>
        <c:axId val="331540944"/>
        <c:scaling>
          <c:orientation val="minMax"/>
        </c:scaling>
        <c:delete val="1"/>
        <c:axPos val="b"/>
        <c:numFmt formatCode="&quot;H&quot;yy" sourceLinked="1"/>
        <c:majorTickMark val="none"/>
        <c:minorTickMark val="none"/>
        <c:tickLblPos val="none"/>
        <c:crossAx val="331541336"/>
        <c:crosses val="autoZero"/>
        <c:auto val="1"/>
        <c:lblOffset val="100"/>
        <c:baseTimeUnit val="years"/>
      </c:dateAx>
      <c:valAx>
        <c:axId val="331541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1540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9F6E-4ACE-8B96-C1F4B90D1E44}"/>
            </c:ext>
          </c:extLst>
        </c:ser>
        <c:dLbls>
          <c:showLegendKey val="0"/>
          <c:showVal val="0"/>
          <c:showCatName val="0"/>
          <c:showSerName val="0"/>
          <c:showPercent val="0"/>
          <c:showBubbleSize val="0"/>
        </c:dLbls>
        <c:gapWidth val="150"/>
        <c:axId val="333626464"/>
        <c:axId val="333629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1.43</c:v>
                </c:pt>
                <c:pt idx="4">
                  <c:v>1.22</c:v>
                </c:pt>
              </c:numCache>
            </c:numRef>
          </c:val>
          <c:smooth val="0"/>
          <c:extLst xmlns:c16r2="http://schemas.microsoft.com/office/drawing/2015/06/chart">
            <c:ext xmlns:c16="http://schemas.microsoft.com/office/drawing/2014/chart" uri="{C3380CC4-5D6E-409C-BE32-E72D297353CC}">
              <c16:uniqueId val="{00000001-9F6E-4ACE-8B96-C1F4B90D1E44}"/>
            </c:ext>
          </c:extLst>
        </c:ser>
        <c:dLbls>
          <c:showLegendKey val="0"/>
          <c:showVal val="0"/>
          <c:showCatName val="0"/>
          <c:showSerName val="0"/>
          <c:showPercent val="0"/>
          <c:showBubbleSize val="0"/>
        </c:dLbls>
        <c:marker val="1"/>
        <c:smooth val="0"/>
        <c:axId val="333626464"/>
        <c:axId val="333629600"/>
      </c:lineChart>
      <c:dateAx>
        <c:axId val="333626464"/>
        <c:scaling>
          <c:orientation val="minMax"/>
        </c:scaling>
        <c:delete val="1"/>
        <c:axPos val="b"/>
        <c:numFmt formatCode="&quot;H&quot;yy" sourceLinked="1"/>
        <c:majorTickMark val="none"/>
        <c:minorTickMark val="none"/>
        <c:tickLblPos val="none"/>
        <c:crossAx val="333629600"/>
        <c:crosses val="autoZero"/>
        <c:auto val="1"/>
        <c:lblOffset val="100"/>
        <c:baseTimeUnit val="years"/>
      </c:dateAx>
      <c:valAx>
        <c:axId val="333629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3626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EF2C-4003-8263-4996AFEFAD81}"/>
            </c:ext>
          </c:extLst>
        </c:ser>
        <c:dLbls>
          <c:showLegendKey val="0"/>
          <c:showVal val="0"/>
          <c:showCatName val="0"/>
          <c:showSerName val="0"/>
          <c:showPercent val="0"/>
          <c:showBubbleSize val="0"/>
        </c:dLbls>
        <c:gapWidth val="150"/>
        <c:axId val="333631952"/>
        <c:axId val="333626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7.42</c:v>
                </c:pt>
                <c:pt idx="4">
                  <c:v>4.72</c:v>
                </c:pt>
              </c:numCache>
            </c:numRef>
          </c:val>
          <c:smooth val="0"/>
          <c:extLst xmlns:c16r2="http://schemas.microsoft.com/office/drawing/2015/06/chart">
            <c:ext xmlns:c16="http://schemas.microsoft.com/office/drawing/2014/chart" uri="{C3380CC4-5D6E-409C-BE32-E72D297353CC}">
              <c16:uniqueId val="{00000001-EF2C-4003-8263-4996AFEFAD81}"/>
            </c:ext>
          </c:extLst>
        </c:ser>
        <c:dLbls>
          <c:showLegendKey val="0"/>
          <c:showVal val="0"/>
          <c:showCatName val="0"/>
          <c:showSerName val="0"/>
          <c:showPercent val="0"/>
          <c:showBubbleSize val="0"/>
        </c:dLbls>
        <c:marker val="1"/>
        <c:smooth val="0"/>
        <c:axId val="333631952"/>
        <c:axId val="333626856"/>
      </c:lineChart>
      <c:dateAx>
        <c:axId val="333631952"/>
        <c:scaling>
          <c:orientation val="minMax"/>
        </c:scaling>
        <c:delete val="1"/>
        <c:axPos val="b"/>
        <c:numFmt formatCode="&quot;H&quot;yy" sourceLinked="1"/>
        <c:majorTickMark val="none"/>
        <c:minorTickMark val="none"/>
        <c:tickLblPos val="none"/>
        <c:crossAx val="333626856"/>
        <c:crosses val="autoZero"/>
        <c:auto val="1"/>
        <c:lblOffset val="100"/>
        <c:baseTimeUnit val="years"/>
      </c:dateAx>
      <c:valAx>
        <c:axId val="333626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3631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63.83</c:v>
                </c:pt>
                <c:pt idx="4">
                  <c:v>77.2</c:v>
                </c:pt>
              </c:numCache>
            </c:numRef>
          </c:val>
          <c:extLst xmlns:c16r2="http://schemas.microsoft.com/office/drawing/2015/06/chart">
            <c:ext xmlns:c16="http://schemas.microsoft.com/office/drawing/2014/chart" uri="{C3380CC4-5D6E-409C-BE32-E72D297353CC}">
              <c16:uniqueId val="{00000000-6683-413D-BC7F-B24E4A36AF37}"/>
            </c:ext>
          </c:extLst>
        </c:ser>
        <c:dLbls>
          <c:showLegendKey val="0"/>
          <c:showVal val="0"/>
          <c:showCatName val="0"/>
          <c:showSerName val="0"/>
          <c:showPercent val="0"/>
          <c:showBubbleSize val="0"/>
        </c:dLbls>
        <c:gapWidth val="150"/>
        <c:axId val="333632344"/>
        <c:axId val="333632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68.180000000000007</c:v>
                </c:pt>
                <c:pt idx="4">
                  <c:v>67.930000000000007</c:v>
                </c:pt>
              </c:numCache>
            </c:numRef>
          </c:val>
          <c:smooth val="0"/>
          <c:extLst xmlns:c16r2="http://schemas.microsoft.com/office/drawing/2015/06/chart">
            <c:ext xmlns:c16="http://schemas.microsoft.com/office/drawing/2014/chart" uri="{C3380CC4-5D6E-409C-BE32-E72D297353CC}">
              <c16:uniqueId val="{00000001-6683-413D-BC7F-B24E4A36AF37}"/>
            </c:ext>
          </c:extLst>
        </c:ser>
        <c:dLbls>
          <c:showLegendKey val="0"/>
          <c:showVal val="0"/>
          <c:showCatName val="0"/>
          <c:showSerName val="0"/>
          <c:showPercent val="0"/>
          <c:showBubbleSize val="0"/>
        </c:dLbls>
        <c:marker val="1"/>
        <c:smooth val="0"/>
        <c:axId val="333632344"/>
        <c:axId val="333632736"/>
      </c:lineChart>
      <c:dateAx>
        <c:axId val="333632344"/>
        <c:scaling>
          <c:orientation val="minMax"/>
        </c:scaling>
        <c:delete val="1"/>
        <c:axPos val="b"/>
        <c:numFmt formatCode="&quot;H&quot;yy" sourceLinked="1"/>
        <c:majorTickMark val="none"/>
        <c:minorTickMark val="none"/>
        <c:tickLblPos val="none"/>
        <c:crossAx val="333632736"/>
        <c:crosses val="autoZero"/>
        <c:auto val="1"/>
        <c:lblOffset val="100"/>
        <c:baseTimeUnit val="years"/>
      </c:dateAx>
      <c:valAx>
        <c:axId val="333632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3632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531.27</c:v>
                </c:pt>
                <c:pt idx="4">
                  <c:v>522.59</c:v>
                </c:pt>
              </c:numCache>
            </c:numRef>
          </c:val>
          <c:extLst xmlns:c16r2="http://schemas.microsoft.com/office/drawing/2015/06/chart">
            <c:ext xmlns:c16="http://schemas.microsoft.com/office/drawing/2014/chart" uri="{C3380CC4-5D6E-409C-BE32-E72D297353CC}">
              <c16:uniqueId val="{00000000-A658-4227-88A4-7F778D58153F}"/>
            </c:ext>
          </c:extLst>
        </c:ser>
        <c:dLbls>
          <c:showLegendKey val="0"/>
          <c:showVal val="0"/>
          <c:showCatName val="0"/>
          <c:showSerName val="0"/>
          <c:showPercent val="0"/>
          <c:showBubbleSize val="0"/>
        </c:dLbls>
        <c:gapWidth val="150"/>
        <c:axId val="333627640"/>
        <c:axId val="333626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847.44</c:v>
                </c:pt>
                <c:pt idx="4">
                  <c:v>857.88</c:v>
                </c:pt>
              </c:numCache>
            </c:numRef>
          </c:val>
          <c:smooth val="0"/>
          <c:extLst xmlns:c16r2="http://schemas.microsoft.com/office/drawing/2015/06/chart">
            <c:ext xmlns:c16="http://schemas.microsoft.com/office/drawing/2014/chart" uri="{C3380CC4-5D6E-409C-BE32-E72D297353CC}">
              <c16:uniqueId val="{00000001-A658-4227-88A4-7F778D58153F}"/>
            </c:ext>
          </c:extLst>
        </c:ser>
        <c:dLbls>
          <c:showLegendKey val="0"/>
          <c:showVal val="0"/>
          <c:showCatName val="0"/>
          <c:showSerName val="0"/>
          <c:showPercent val="0"/>
          <c:showBubbleSize val="0"/>
        </c:dLbls>
        <c:marker val="1"/>
        <c:smooth val="0"/>
        <c:axId val="333627640"/>
        <c:axId val="333626072"/>
      </c:lineChart>
      <c:dateAx>
        <c:axId val="333627640"/>
        <c:scaling>
          <c:orientation val="minMax"/>
        </c:scaling>
        <c:delete val="1"/>
        <c:axPos val="b"/>
        <c:numFmt formatCode="&quot;H&quot;yy" sourceLinked="1"/>
        <c:majorTickMark val="none"/>
        <c:minorTickMark val="none"/>
        <c:tickLblPos val="none"/>
        <c:crossAx val="333626072"/>
        <c:crosses val="autoZero"/>
        <c:auto val="1"/>
        <c:lblOffset val="100"/>
        <c:baseTimeUnit val="years"/>
      </c:dateAx>
      <c:valAx>
        <c:axId val="333626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3627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132.11000000000001</c:v>
                </c:pt>
                <c:pt idx="4">
                  <c:v>120.3</c:v>
                </c:pt>
              </c:numCache>
            </c:numRef>
          </c:val>
          <c:extLst xmlns:c16r2="http://schemas.microsoft.com/office/drawing/2015/06/chart">
            <c:ext xmlns:c16="http://schemas.microsoft.com/office/drawing/2014/chart" uri="{C3380CC4-5D6E-409C-BE32-E72D297353CC}">
              <c16:uniqueId val="{00000000-CFD3-4AAC-B6D7-3401B9448F00}"/>
            </c:ext>
          </c:extLst>
        </c:ser>
        <c:dLbls>
          <c:showLegendKey val="0"/>
          <c:showVal val="0"/>
          <c:showCatName val="0"/>
          <c:showSerName val="0"/>
          <c:showPercent val="0"/>
          <c:showBubbleSize val="0"/>
        </c:dLbls>
        <c:gapWidth val="150"/>
        <c:axId val="333631168"/>
        <c:axId val="333631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94.69</c:v>
                </c:pt>
                <c:pt idx="4">
                  <c:v>94.97</c:v>
                </c:pt>
              </c:numCache>
            </c:numRef>
          </c:val>
          <c:smooth val="0"/>
          <c:extLst xmlns:c16r2="http://schemas.microsoft.com/office/drawing/2015/06/chart">
            <c:ext xmlns:c16="http://schemas.microsoft.com/office/drawing/2014/chart" uri="{C3380CC4-5D6E-409C-BE32-E72D297353CC}">
              <c16:uniqueId val="{00000001-CFD3-4AAC-B6D7-3401B9448F00}"/>
            </c:ext>
          </c:extLst>
        </c:ser>
        <c:dLbls>
          <c:showLegendKey val="0"/>
          <c:showVal val="0"/>
          <c:showCatName val="0"/>
          <c:showSerName val="0"/>
          <c:showPercent val="0"/>
          <c:showBubbleSize val="0"/>
        </c:dLbls>
        <c:marker val="1"/>
        <c:smooth val="0"/>
        <c:axId val="333631168"/>
        <c:axId val="333631560"/>
      </c:lineChart>
      <c:dateAx>
        <c:axId val="333631168"/>
        <c:scaling>
          <c:orientation val="minMax"/>
        </c:scaling>
        <c:delete val="1"/>
        <c:axPos val="b"/>
        <c:numFmt formatCode="&quot;H&quot;yy" sourceLinked="1"/>
        <c:majorTickMark val="none"/>
        <c:minorTickMark val="none"/>
        <c:tickLblPos val="none"/>
        <c:crossAx val="333631560"/>
        <c:crosses val="autoZero"/>
        <c:auto val="1"/>
        <c:lblOffset val="100"/>
        <c:baseTimeUnit val="years"/>
      </c:dateAx>
      <c:valAx>
        <c:axId val="333631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3631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94.47</c:v>
                </c:pt>
                <c:pt idx="4">
                  <c:v>103.29</c:v>
                </c:pt>
              </c:numCache>
            </c:numRef>
          </c:val>
          <c:extLst xmlns:c16r2="http://schemas.microsoft.com/office/drawing/2015/06/chart">
            <c:ext xmlns:c16="http://schemas.microsoft.com/office/drawing/2014/chart" uri="{C3380CC4-5D6E-409C-BE32-E72D297353CC}">
              <c16:uniqueId val="{00000000-23C6-471B-BAB3-B14C853D3DD4}"/>
            </c:ext>
          </c:extLst>
        </c:ser>
        <c:dLbls>
          <c:showLegendKey val="0"/>
          <c:showVal val="0"/>
          <c:showCatName val="0"/>
          <c:showSerName val="0"/>
          <c:showPercent val="0"/>
          <c:showBubbleSize val="0"/>
        </c:dLbls>
        <c:gapWidth val="150"/>
        <c:axId val="333864752"/>
        <c:axId val="333860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159.78</c:v>
                </c:pt>
                <c:pt idx="4">
                  <c:v>159.49</c:v>
                </c:pt>
              </c:numCache>
            </c:numRef>
          </c:val>
          <c:smooth val="0"/>
          <c:extLst xmlns:c16r2="http://schemas.microsoft.com/office/drawing/2015/06/chart">
            <c:ext xmlns:c16="http://schemas.microsoft.com/office/drawing/2014/chart" uri="{C3380CC4-5D6E-409C-BE32-E72D297353CC}">
              <c16:uniqueId val="{00000001-23C6-471B-BAB3-B14C853D3DD4}"/>
            </c:ext>
          </c:extLst>
        </c:ser>
        <c:dLbls>
          <c:showLegendKey val="0"/>
          <c:showVal val="0"/>
          <c:showCatName val="0"/>
          <c:showSerName val="0"/>
          <c:showPercent val="0"/>
          <c:showBubbleSize val="0"/>
        </c:dLbls>
        <c:marker val="1"/>
        <c:smooth val="0"/>
        <c:axId val="333864752"/>
        <c:axId val="333860832"/>
      </c:lineChart>
      <c:dateAx>
        <c:axId val="333864752"/>
        <c:scaling>
          <c:orientation val="minMax"/>
        </c:scaling>
        <c:delete val="1"/>
        <c:axPos val="b"/>
        <c:numFmt formatCode="&quot;H&quot;yy" sourceLinked="1"/>
        <c:majorTickMark val="none"/>
        <c:minorTickMark val="none"/>
        <c:tickLblPos val="none"/>
        <c:crossAx val="333860832"/>
        <c:crosses val="autoZero"/>
        <c:auto val="1"/>
        <c:lblOffset val="100"/>
        <c:baseTimeUnit val="years"/>
      </c:dateAx>
      <c:valAx>
        <c:axId val="333860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3864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1" zoomScaleNormal="100" workbookViewId="0">
      <selection activeCell="CC26" sqref="CC2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栃木県　下野市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Bd1</v>
      </c>
      <c r="X8" s="72"/>
      <c r="Y8" s="72"/>
      <c r="Z8" s="72"/>
      <c r="AA8" s="72"/>
      <c r="AB8" s="72"/>
      <c r="AC8" s="72"/>
      <c r="AD8" s="73" t="str">
        <f>データ!$M$6</f>
        <v>非設置</v>
      </c>
      <c r="AE8" s="73"/>
      <c r="AF8" s="73"/>
      <c r="AG8" s="73"/>
      <c r="AH8" s="73"/>
      <c r="AI8" s="73"/>
      <c r="AJ8" s="73"/>
      <c r="AK8" s="3"/>
      <c r="AL8" s="69">
        <f>データ!S6</f>
        <v>60163</v>
      </c>
      <c r="AM8" s="69"/>
      <c r="AN8" s="69"/>
      <c r="AO8" s="69"/>
      <c r="AP8" s="69"/>
      <c r="AQ8" s="69"/>
      <c r="AR8" s="69"/>
      <c r="AS8" s="69"/>
      <c r="AT8" s="68">
        <f>データ!T6</f>
        <v>74.59</v>
      </c>
      <c r="AU8" s="68"/>
      <c r="AV8" s="68"/>
      <c r="AW8" s="68"/>
      <c r="AX8" s="68"/>
      <c r="AY8" s="68"/>
      <c r="AZ8" s="68"/>
      <c r="BA8" s="68"/>
      <c r="BB8" s="68">
        <f>データ!U6</f>
        <v>806.58</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76.290000000000006</v>
      </c>
      <c r="J10" s="68"/>
      <c r="K10" s="68"/>
      <c r="L10" s="68"/>
      <c r="M10" s="68"/>
      <c r="N10" s="68"/>
      <c r="O10" s="68"/>
      <c r="P10" s="68">
        <f>データ!P6</f>
        <v>69.64</v>
      </c>
      <c r="Q10" s="68"/>
      <c r="R10" s="68"/>
      <c r="S10" s="68"/>
      <c r="T10" s="68"/>
      <c r="U10" s="68"/>
      <c r="V10" s="68"/>
      <c r="W10" s="68">
        <f>データ!Q6</f>
        <v>78.430000000000007</v>
      </c>
      <c r="X10" s="68"/>
      <c r="Y10" s="68"/>
      <c r="Z10" s="68"/>
      <c r="AA10" s="68"/>
      <c r="AB10" s="68"/>
      <c r="AC10" s="68"/>
      <c r="AD10" s="69">
        <f>データ!R6</f>
        <v>2530</v>
      </c>
      <c r="AE10" s="69"/>
      <c r="AF10" s="69"/>
      <c r="AG10" s="69"/>
      <c r="AH10" s="69"/>
      <c r="AI10" s="69"/>
      <c r="AJ10" s="69"/>
      <c r="AK10" s="2"/>
      <c r="AL10" s="69">
        <f>データ!V6</f>
        <v>41821</v>
      </c>
      <c r="AM10" s="69"/>
      <c r="AN10" s="69"/>
      <c r="AO10" s="69"/>
      <c r="AP10" s="69"/>
      <c r="AQ10" s="69"/>
      <c r="AR10" s="69"/>
      <c r="AS10" s="69"/>
      <c r="AT10" s="68">
        <f>データ!W6</f>
        <v>9.1300000000000008</v>
      </c>
      <c r="AU10" s="68"/>
      <c r="AV10" s="68"/>
      <c r="AW10" s="68"/>
      <c r="AX10" s="68"/>
      <c r="AY10" s="68"/>
      <c r="AZ10" s="68"/>
      <c r="BA10" s="68"/>
      <c r="BB10" s="68">
        <f>データ!X6</f>
        <v>4580.6099999999997</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116</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114</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115</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pbVMNm0PSlkEisjvPFjM0r6u7OFaz5tfpI49W4hR+FkeflCIZq2mSMpEhJGlT0xY/+sa5g8c04OVY1JUmJQ79Q==" saltValue="vGfE/daHC2B5UhEHpj/V1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92169</v>
      </c>
      <c r="D6" s="33">
        <f t="shared" si="3"/>
        <v>46</v>
      </c>
      <c r="E6" s="33">
        <f t="shared" si="3"/>
        <v>17</v>
      </c>
      <c r="F6" s="33">
        <f t="shared" si="3"/>
        <v>1</v>
      </c>
      <c r="G6" s="33">
        <f t="shared" si="3"/>
        <v>0</v>
      </c>
      <c r="H6" s="33" t="str">
        <f t="shared" si="3"/>
        <v>栃木県　下野市</v>
      </c>
      <c r="I6" s="33" t="str">
        <f t="shared" si="3"/>
        <v>法適用</v>
      </c>
      <c r="J6" s="33" t="str">
        <f t="shared" si="3"/>
        <v>下水道事業</v>
      </c>
      <c r="K6" s="33" t="str">
        <f t="shared" si="3"/>
        <v>公共下水道</v>
      </c>
      <c r="L6" s="33" t="str">
        <f t="shared" si="3"/>
        <v>Bd1</v>
      </c>
      <c r="M6" s="33" t="str">
        <f t="shared" si="3"/>
        <v>非設置</v>
      </c>
      <c r="N6" s="34" t="str">
        <f t="shared" si="3"/>
        <v>-</v>
      </c>
      <c r="O6" s="34">
        <f t="shared" si="3"/>
        <v>76.290000000000006</v>
      </c>
      <c r="P6" s="34">
        <f t="shared" si="3"/>
        <v>69.64</v>
      </c>
      <c r="Q6" s="34">
        <f t="shared" si="3"/>
        <v>78.430000000000007</v>
      </c>
      <c r="R6" s="34">
        <f t="shared" si="3"/>
        <v>2530</v>
      </c>
      <c r="S6" s="34">
        <f t="shared" si="3"/>
        <v>60163</v>
      </c>
      <c r="T6" s="34">
        <f t="shared" si="3"/>
        <v>74.59</v>
      </c>
      <c r="U6" s="34">
        <f t="shared" si="3"/>
        <v>806.58</v>
      </c>
      <c r="V6" s="34">
        <f t="shared" si="3"/>
        <v>41821</v>
      </c>
      <c r="W6" s="34">
        <f t="shared" si="3"/>
        <v>9.1300000000000008</v>
      </c>
      <c r="X6" s="34">
        <f t="shared" si="3"/>
        <v>4580.6099999999997</v>
      </c>
      <c r="Y6" s="35" t="str">
        <f>IF(Y7="",NA(),Y7)</f>
        <v>-</v>
      </c>
      <c r="Z6" s="35" t="str">
        <f t="shared" ref="Z6:AH6" si="4">IF(Z7="",NA(),Z7)</f>
        <v>-</v>
      </c>
      <c r="AA6" s="35" t="str">
        <f t="shared" si="4"/>
        <v>-</v>
      </c>
      <c r="AB6" s="35">
        <f t="shared" si="4"/>
        <v>124.84</v>
      </c>
      <c r="AC6" s="35">
        <f t="shared" si="4"/>
        <v>118.59</v>
      </c>
      <c r="AD6" s="35" t="str">
        <f t="shared" si="4"/>
        <v>-</v>
      </c>
      <c r="AE6" s="35" t="str">
        <f t="shared" si="4"/>
        <v>-</v>
      </c>
      <c r="AF6" s="35" t="str">
        <f t="shared" si="4"/>
        <v>-</v>
      </c>
      <c r="AG6" s="35">
        <f t="shared" si="4"/>
        <v>106.99</v>
      </c>
      <c r="AH6" s="35">
        <f t="shared" si="4"/>
        <v>107.85</v>
      </c>
      <c r="AI6" s="34" t="str">
        <f>IF(AI7="","",IF(AI7="-","【-】","【"&amp;SUBSTITUTE(TEXT(AI7,"#,##0.00"),"-","△")&amp;"】"))</f>
        <v>【106.67】</v>
      </c>
      <c r="AJ6" s="35" t="str">
        <f>IF(AJ7="",NA(),AJ7)</f>
        <v>-</v>
      </c>
      <c r="AK6" s="35" t="str">
        <f t="shared" ref="AK6:AS6" si="5">IF(AK7="",NA(),AK7)</f>
        <v>-</v>
      </c>
      <c r="AL6" s="35" t="str">
        <f t="shared" si="5"/>
        <v>-</v>
      </c>
      <c r="AM6" s="34">
        <f t="shared" si="5"/>
        <v>0</v>
      </c>
      <c r="AN6" s="34">
        <f t="shared" si="5"/>
        <v>0</v>
      </c>
      <c r="AO6" s="35" t="str">
        <f t="shared" si="5"/>
        <v>-</v>
      </c>
      <c r="AP6" s="35" t="str">
        <f t="shared" si="5"/>
        <v>-</v>
      </c>
      <c r="AQ6" s="35" t="str">
        <f t="shared" si="5"/>
        <v>-</v>
      </c>
      <c r="AR6" s="35">
        <f t="shared" si="5"/>
        <v>7.42</v>
      </c>
      <c r="AS6" s="35">
        <f t="shared" si="5"/>
        <v>4.72</v>
      </c>
      <c r="AT6" s="34" t="str">
        <f>IF(AT7="","",IF(AT7="-","【-】","【"&amp;SUBSTITUTE(TEXT(AT7,"#,##0.00"),"-","△")&amp;"】"))</f>
        <v>【3.64】</v>
      </c>
      <c r="AU6" s="35" t="str">
        <f>IF(AU7="",NA(),AU7)</f>
        <v>-</v>
      </c>
      <c r="AV6" s="35" t="str">
        <f t="shared" ref="AV6:BD6" si="6">IF(AV7="",NA(),AV7)</f>
        <v>-</v>
      </c>
      <c r="AW6" s="35" t="str">
        <f t="shared" si="6"/>
        <v>-</v>
      </c>
      <c r="AX6" s="35">
        <f t="shared" si="6"/>
        <v>63.83</v>
      </c>
      <c r="AY6" s="35">
        <f t="shared" si="6"/>
        <v>77.2</v>
      </c>
      <c r="AZ6" s="35" t="str">
        <f t="shared" si="6"/>
        <v>-</v>
      </c>
      <c r="BA6" s="35" t="str">
        <f t="shared" si="6"/>
        <v>-</v>
      </c>
      <c r="BB6" s="35" t="str">
        <f t="shared" si="6"/>
        <v>-</v>
      </c>
      <c r="BC6" s="35">
        <f t="shared" si="6"/>
        <v>68.180000000000007</v>
      </c>
      <c r="BD6" s="35">
        <f t="shared" si="6"/>
        <v>67.930000000000007</v>
      </c>
      <c r="BE6" s="34" t="str">
        <f>IF(BE7="","",IF(BE7="-","【-】","【"&amp;SUBSTITUTE(TEXT(BE7,"#,##0.00"),"-","△")&amp;"】"))</f>
        <v>【67.52】</v>
      </c>
      <c r="BF6" s="35" t="str">
        <f>IF(BF7="",NA(),BF7)</f>
        <v>-</v>
      </c>
      <c r="BG6" s="35" t="str">
        <f t="shared" ref="BG6:BO6" si="7">IF(BG7="",NA(),BG7)</f>
        <v>-</v>
      </c>
      <c r="BH6" s="35" t="str">
        <f t="shared" si="7"/>
        <v>-</v>
      </c>
      <c r="BI6" s="35">
        <f t="shared" si="7"/>
        <v>531.27</v>
      </c>
      <c r="BJ6" s="35">
        <f t="shared" si="7"/>
        <v>522.59</v>
      </c>
      <c r="BK6" s="35" t="str">
        <f t="shared" si="7"/>
        <v>-</v>
      </c>
      <c r="BL6" s="35" t="str">
        <f t="shared" si="7"/>
        <v>-</v>
      </c>
      <c r="BM6" s="35" t="str">
        <f t="shared" si="7"/>
        <v>-</v>
      </c>
      <c r="BN6" s="35">
        <f t="shared" si="7"/>
        <v>847.44</v>
      </c>
      <c r="BO6" s="35">
        <f t="shared" si="7"/>
        <v>857.88</v>
      </c>
      <c r="BP6" s="34" t="str">
        <f>IF(BP7="","",IF(BP7="-","【-】","【"&amp;SUBSTITUTE(TEXT(BP7,"#,##0.00"),"-","△")&amp;"】"))</f>
        <v>【705.21】</v>
      </c>
      <c r="BQ6" s="35" t="str">
        <f>IF(BQ7="",NA(),BQ7)</f>
        <v>-</v>
      </c>
      <c r="BR6" s="35" t="str">
        <f t="shared" ref="BR6:BZ6" si="8">IF(BR7="",NA(),BR7)</f>
        <v>-</v>
      </c>
      <c r="BS6" s="35" t="str">
        <f t="shared" si="8"/>
        <v>-</v>
      </c>
      <c r="BT6" s="35">
        <f t="shared" si="8"/>
        <v>132.11000000000001</v>
      </c>
      <c r="BU6" s="35">
        <f t="shared" si="8"/>
        <v>120.3</v>
      </c>
      <c r="BV6" s="35" t="str">
        <f t="shared" si="8"/>
        <v>-</v>
      </c>
      <c r="BW6" s="35" t="str">
        <f t="shared" si="8"/>
        <v>-</v>
      </c>
      <c r="BX6" s="35" t="str">
        <f t="shared" si="8"/>
        <v>-</v>
      </c>
      <c r="BY6" s="35">
        <f t="shared" si="8"/>
        <v>94.69</v>
      </c>
      <c r="BZ6" s="35">
        <f t="shared" si="8"/>
        <v>94.97</v>
      </c>
      <c r="CA6" s="34" t="str">
        <f>IF(CA7="","",IF(CA7="-","【-】","【"&amp;SUBSTITUTE(TEXT(CA7,"#,##0.00"),"-","△")&amp;"】"))</f>
        <v>【98.96】</v>
      </c>
      <c r="CB6" s="35" t="str">
        <f>IF(CB7="",NA(),CB7)</f>
        <v>-</v>
      </c>
      <c r="CC6" s="35" t="str">
        <f t="shared" ref="CC6:CK6" si="9">IF(CC7="",NA(),CC7)</f>
        <v>-</v>
      </c>
      <c r="CD6" s="35" t="str">
        <f t="shared" si="9"/>
        <v>-</v>
      </c>
      <c r="CE6" s="35">
        <f t="shared" si="9"/>
        <v>94.47</v>
      </c>
      <c r="CF6" s="35">
        <f t="shared" si="9"/>
        <v>103.29</v>
      </c>
      <c r="CG6" s="35" t="str">
        <f t="shared" si="9"/>
        <v>-</v>
      </c>
      <c r="CH6" s="35" t="str">
        <f t="shared" si="9"/>
        <v>-</v>
      </c>
      <c r="CI6" s="35" t="str">
        <f t="shared" si="9"/>
        <v>-</v>
      </c>
      <c r="CJ6" s="35">
        <f t="shared" si="9"/>
        <v>159.78</v>
      </c>
      <c r="CK6" s="35">
        <f t="shared" si="9"/>
        <v>159.49</v>
      </c>
      <c r="CL6" s="34" t="str">
        <f>IF(CL7="","",IF(CL7="-","【-】","【"&amp;SUBSTITUTE(TEXT(CL7,"#,##0.00"),"-","△")&amp;"】"))</f>
        <v>【134.52】</v>
      </c>
      <c r="CM6" s="35" t="str">
        <f>IF(CM7="",NA(),CM7)</f>
        <v>-</v>
      </c>
      <c r="CN6" s="35" t="str">
        <f t="shared" ref="CN6:CV6" si="10">IF(CN7="",NA(),CN7)</f>
        <v>-</v>
      </c>
      <c r="CO6" s="35" t="str">
        <f t="shared" si="10"/>
        <v>-</v>
      </c>
      <c r="CP6" s="35" t="str">
        <f t="shared" si="10"/>
        <v>-</v>
      </c>
      <c r="CQ6" s="35" t="str">
        <f t="shared" si="10"/>
        <v>-</v>
      </c>
      <c r="CR6" s="35" t="str">
        <f t="shared" si="10"/>
        <v>-</v>
      </c>
      <c r="CS6" s="35" t="str">
        <f t="shared" si="10"/>
        <v>-</v>
      </c>
      <c r="CT6" s="35" t="str">
        <f t="shared" si="10"/>
        <v>-</v>
      </c>
      <c r="CU6" s="35">
        <f t="shared" si="10"/>
        <v>68.31</v>
      </c>
      <c r="CV6" s="35">
        <f t="shared" si="10"/>
        <v>65.28</v>
      </c>
      <c r="CW6" s="34" t="str">
        <f>IF(CW7="","",IF(CW7="-","【-】","【"&amp;SUBSTITUTE(TEXT(CW7,"#,##0.00"),"-","△")&amp;"】"))</f>
        <v>【59.57】</v>
      </c>
      <c r="CX6" s="35" t="str">
        <f>IF(CX7="",NA(),CX7)</f>
        <v>-</v>
      </c>
      <c r="CY6" s="35" t="str">
        <f t="shared" ref="CY6:DG6" si="11">IF(CY7="",NA(),CY7)</f>
        <v>-</v>
      </c>
      <c r="CZ6" s="35" t="str">
        <f t="shared" si="11"/>
        <v>-</v>
      </c>
      <c r="DA6" s="35">
        <f t="shared" si="11"/>
        <v>98.82</v>
      </c>
      <c r="DB6" s="35">
        <f t="shared" si="11"/>
        <v>99.58</v>
      </c>
      <c r="DC6" s="35" t="str">
        <f t="shared" si="11"/>
        <v>-</v>
      </c>
      <c r="DD6" s="35" t="str">
        <f t="shared" si="11"/>
        <v>-</v>
      </c>
      <c r="DE6" s="35" t="str">
        <f t="shared" si="11"/>
        <v>-</v>
      </c>
      <c r="DF6" s="35">
        <f t="shared" si="11"/>
        <v>92.62</v>
      </c>
      <c r="DG6" s="35">
        <f t="shared" si="11"/>
        <v>92.72</v>
      </c>
      <c r="DH6" s="34" t="str">
        <f>IF(DH7="","",IF(DH7="-","【-】","【"&amp;SUBSTITUTE(TEXT(DH7,"#,##0.00"),"-","△")&amp;"】"))</f>
        <v>【95.57】</v>
      </c>
      <c r="DI6" s="35" t="str">
        <f>IF(DI7="",NA(),DI7)</f>
        <v>-</v>
      </c>
      <c r="DJ6" s="35" t="str">
        <f t="shared" ref="DJ6:DR6" si="12">IF(DJ7="",NA(),DJ7)</f>
        <v>-</v>
      </c>
      <c r="DK6" s="35" t="str">
        <f t="shared" si="12"/>
        <v>-</v>
      </c>
      <c r="DL6" s="35">
        <f t="shared" si="12"/>
        <v>3.33</v>
      </c>
      <c r="DM6" s="35">
        <f t="shared" si="12"/>
        <v>6.51</v>
      </c>
      <c r="DN6" s="35" t="str">
        <f t="shared" si="12"/>
        <v>-</v>
      </c>
      <c r="DO6" s="35" t="str">
        <f t="shared" si="12"/>
        <v>-</v>
      </c>
      <c r="DP6" s="35" t="str">
        <f t="shared" si="12"/>
        <v>-</v>
      </c>
      <c r="DQ6" s="35">
        <f t="shared" si="12"/>
        <v>26.36</v>
      </c>
      <c r="DR6" s="35">
        <f t="shared" si="12"/>
        <v>23.79</v>
      </c>
      <c r="DS6" s="34" t="str">
        <f>IF(DS7="","",IF(DS7="-","【-】","【"&amp;SUBSTITUTE(TEXT(DS7,"#,##0.00"),"-","△")&amp;"】"))</f>
        <v>【36.52】</v>
      </c>
      <c r="DT6" s="35" t="str">
        <f>IF(DT7="",NA(),DT7)</f>
        <v>-</v>
      </c>
      <c r="DU6" s="35" t="str">
        <f t="shared" ref="DU6:EC6" si="13">IF(DU7="",NA(),DU7)</f>
        <v>-</v>
      </c>
      <c r="DV6" s="35" t="str">
        <f t="shared" si="13"/>
        <v>-</v>
      </c>
      <c r="DW6" s="34">
        <f t="shared" si="13"/>
        <v>0</v>
      </c>
      <c r="DX6" s="34">
        <f t="shared" si="13"/>
        <v>0</v>
      </c>
      <c r="DY6" s="35" t="str">
        <f t="shared" si="13"/>
        <v>-</v>
      </c>
      <c r="DZ6" s="35" t="str">
        <f t="shared" si="13"/>
        <v>-</v>
      </c>
      <c r="EA6" s="35" t="str">
        <f t="shared" si="13"/>
        <v>-</v>
      </c>
      <c r="EB6" s="35">
        <f t="shared" si="13"/>
        <v>1.43</v>
      </c>
      <c r="EC6" s="35">
        <f t="shared" si="13"/>
        <v>1.22</v>
      </c>
      <c r="ED6" s="34" t="str">
        <f>IF(ED7="","",IF(ED7="-","【-】","【"&amp;SUBSTITUTE(TEXT(ED7,"#,##0.00"),"-","△")&amp;"】"))</f>
        <v>【5.72】</v>
      </c>
      <c r="EE6" s="35" t="str">
        <f>IF(EE7="",NA(),EE7)</f>
        <v>-</v>
      </c>
      <c r="EF6" s="35" t="str">
        <f t="shared" ref="EF6:EN6" si="14">IF(EF7="",NA(),EF7)</f>
        <v>-</v>
      </c>
      <c r="EG6" s="35" t="str">
        <f t="shared" si="14"/>
        <v>-</v>
      </c>
      <c r="EH6" s="34">
        <f t="shared" si="14"/>
        <v>0</v>
      </c>
      <c r="EI6" s="35">
        <f t="shared" si="14"/>
        <v>1.32</v>
      </c>
      <c r="EJ6" s="35" t="str">
        <f t="shared" si="14"/>
        <v>-</v>
      </c>
      <c r="EK6" s="35" t="str">
        <f t="shared" si="14"/>
        <v>-</v>
      </c>
      <c r="EL6" s="35" t="str">
        <f t="shared" si="14"/>
        <v>-</v>
      </c>
      <c r="EM6" s="35">
        <f t="shared" si="14"/>
        <v>0.09</v>
      </c>
      <c r="EN6" s="35">
        <f t="shared" si="14"/>
        <v>0.09</v>
      </c>
      <c r="EO6" s="34" t="str">
        <f>IF(EO7="","",IF(EO7="-","【-】","【"&amp;SUBSTITUTE(TEXT(EO7,"#,##0.00"),"-","△")&amp;"】"))</f>
        <v>【0.30】</v>
      </c>
    </row>
    <row r="7" spans="1:148" s="36" customFormat="1" x14ac:dyDescent="0.15">
      <c r="A7" s="28"/>
      <c r="B7" s="37">
        <v>2020</v>
      </c>
      <c r="C7" s="37">
        <v>92169</v>
      </c>
      <c r="D7" s="37">
        <v>46</v>
      </c>
      <c r="E7" s="37">
        <v>17</v>
      </c>
      <c r="F7" s="37">
        <v>1</v>
      </c>
      <c r="G7" s="37">
        <v>0</v>
      </c>
      <c r="H7" s="37" t="s">
        <v>96</v>
      </c>
      <c r="I7" s="37" t="s">
        <v>97</v>
      </c>
      <c r="J7" s="37" t="s">
        <v>98</v>
      </c>
      <c r="K7" s="37" t="s">
        <v>99</v>
      </c>
      <c r="L7" s="37" t="s">
        <v>100</v>
      </c>
      <c r="M7" s="37" t="s">
        <v>101</v>
      </c>
      <c r="N7" s="38" t="s">
        <v>102</v>
      </c>
      <c r="O7" s="38">
        <v>76.290000000000006</v>
      </c>
      <c r="P7" s="38">
        <v>69.64</v>
      </c>
      <c r="Q7" s="38">
        <v>78.430000000000007</v>
      </c>
      <c r="R7" s="38">
        <v>2530</v>
      </c>
      <c r="S7" s="38">
        <v>60163</v>
      </c>
      <c r="T7" s="38">
        <v>74.59</v>
      </c>
      <c r="U7" s="38">
        <v>806.58</v>
      </c>
      <c r="V7" s="38">
        <v>41821</v>
      </c>
      <c r="W7" s="38">
        <v>9.1300000000000008</v>
      </c>
      <c r="X7" s="38">
        <v>4580.6099999999997</v>
      </c>
      <c r="Y7" s="38" t="s">
        <v>102</v>
      </c>
      <c r="Z7" s="38" t="s">
        <v>102</v>
      </c>
      <c r="AA7" s="38" t="s">
        <v>102</v>
      </c>
      <c r="AB7" s="38">
        <v>124.84</v>
      </c>
      <c r="AC7" s="38">
        <v>118.59</v>
      </c>
      <c r="AD7" s="38" t="s">
        <v>102</v>
      </c>
      <c r="AE7" s="38" t="s">
        <v>102</v>
      </c>
      <c r="AF7" s="38" t="s">
        <v>102</v>
      </c>
      <c r="AG7" s="38">
        <v>106.99</v>
      </c>
      <c r="AH7" s="38">
        <v>107.85</v>
      </c>
      <c r="AI7" s="38">
        <v>106.67</v>
      </c>
      <c r="AJ7" s="38" t="s">
        <v>102</v>
      </c>
      <c r="AK7" s="38" t="s">
        <v>102</v>
      </c>
      <c r="AL7" s="38" t="s">
        <v>102</v>
      </c>
      <c r="AM7" s="38">
        <v>0</v>
      </c>
      <c r="AN7" s="38">
        <v>0</v>
      </c>
      <c r="AO7" s="38" t="s">
        <v>102</v>
      </c>
      <c r="AP7" s="38" t="s">
        <v>102</v>
      </c>
      <c r="AQ7" s="38" t="s">
        <v>102</v>
      </c>
      <c r="AR7" s="38">
        <v>7.42</v>
      </c>
      <c r="AS7" s="38">
        <v>4.72</v>
      </c>
      <c r="AT7" s="38">
        <v>3.64</v>
      </c>
      <c r="AU7" s="38" t="s">
        <v>102</v>
      </c>
      <c r="AV7" s="38" t="s">
        <v>102</v>
      </c>
      <c r="AW7" s="38" t="s">
        <v>102</v>
      </c>
      <c r="AX7" s="38">
        <v>63.83</v>
      </c>
      <c r="AY7" s="38">
        <v>77.2</v>
      </c>
      <c r="AZ7" s="38" t="s">
        <v>102</v>
      </c>
      <c r="BA7" s="38" t="s">
        <v>102</v>
      </c>
      <c r="BB7" s="38" t="s">
        <v>102</v>
      </c>
      <c r="BC7" s="38">
        <v>68.180000000000007</v>
      </c>
      <c r="BD7" s="38">
        <v>67.930000000000007</v>
      </c>
      <c r="BE7" s="38">
        <v>67.52</v>
      </c>
      <c r="BF7" s="38" t="s">
        <v>102</v>
      </c>
      <c r="BG7" s="38" t="s">
        <v>102</v>
      </c>
      <c r="BH7" s="38" t="s">
        <v>102</v>
      </c>
      <c r="BI7" s="38">
        <v>531.27</v>
      </c>
      <c r="BJ7" s="38">
        <v>522.59</v>
      </c>
      <c r="BK7" s="38" t="s">
        <v>102</v>
      </c>
      <c r="BL7" s="38" t="s">
        <v>102</v>
      </c>
      <c r="BM7" s="38" t="s">
        <v>102</v>
      </c>
      <c r="BN7" s="38">
        <v>847.44</v>
      </c>
      <c r="BO7" s="38">
        <v>857.88</v>
      </c>
      <c r="BP7" s="38">
        <v>705.21</v>
      </c>
      <c r="BQ7" s="38" t="s">
        <v>102</v>
      </c>
      <c r="BR7" s="38" t="s">
        <v>102</v>
      </c>
      <c r="BS7" s="38" t="s">
        <v>102</v>
      </c>
      <c r="BT7" s="38">
        <v>132.11000000000001</v>
      </c>
      <c r="BU7" s="38">
        <v>120.3</v>
      </c>
      <c r="BV7" s="38" t="s">
        <v>102</v>
      </c>
      <c r="BW7" s="38" t="s">
        <v>102</v>
      </c>
      <c r="BX7" s="38" t="s">
        <v>102</v>
      </c>
      <c r="BY7" s="38">
        <v>94.69</v>
      </c>
      <c r="BZ7" s="38">
        <v>94.97</v>
      </c>
      <c r="CA7" s="38">
        <v>98.96</v>
      </c>
      <c r="CB7" s="38" t="s">
        <v>102</v>
      </c>
      <c r="CC7" s="38" t="s">
        <v>102</v>
      </c>
      <c r="CD7" s="38" t="s">
        <v>102</v>
      </c>
      <c r="CE7" s="38">
        <v>94.47</v>
      </c>
      <c r="CF7" s="38">
        <v>103.29</v>
      </c>
      <c r="CG7" s="38" t="s">
        <v>102</v>
      </c>
      <c r="CH7" s="38" t="s">
        <v>102</v>
      </c>
      <c r="CI7" s="38" t="s">
        <v>102</v>
      </c>
      <c r="CJ7" s="38">
        <v>159.78</v>
      </c>
      <c r="CK7" s="38">
        <v>159.49</v>
      </c>
      <c r="CL7" s="38">
        <v>134.52000000000001</v>
      </c>
      <c r="CM7" s="38" t="s">
        <v>102</v>
      </c>
      <c r="CN7" s="38" t="s">
        <v>102</v>
      </c>
      <c r="CO7" s="38" t="s">
        <v>102</v>
      </c>
      <c r="CP7" s="38" t="s">
        <v>102</v>
      </c>
      <c r="CQ7" s="38" t="s">
        <v>102</v>
      </c>
      <c r="CR7" s="38" t="s">
        <v>102</v>
      </c>
      <c r="CS7" s="38" t="s">
        <v>102</v>
      </c>
      <c r="CT7" s="38" t="s">
        <v>102</v>
      </c>
      <c r="CU7" s="38">
        <v>68.31</v>
      </c>
      <c r="CV7" s="38">
        <v>65.28</v>
      </c>
      <c r="CW7" s="38">
        <v>59.57</v>
      </c>
      <c r="CX7" s="38" t="s">
        <v>102</v>
      </c>
      <c r="CY7" s="38" t="s">
        <v>102</v>
      </c>
      <c r="CZ7" s="38" t="s">
        <v>102</v>
      </c>
      <c r="DA7" s="38">
        <v>98.82</v>
      </c>
      <c r="DB7" s="38">
        <v>99.58</v>
      </c>
      <c r="DC7" s="38" t="s">
        <v>102</v>
      </c>
      <c r="DD7" s="38" t="s">
        <v>102</v>
      </c>
      <c r="DE7" s="38" t="s">
        <v>102</v>
      </c>
      <c r="DF7" s="38">
        <v>92.62</v>
      </c>
      <c r="DG7" s="38">
        <v>92.72</v>
      </c>
      <c r="DH7" s="38">
        <v>95.57</v>
      </c>
      <c r="DI7" s="38" t="s">
        <v>102</v>
      </c>
      <c r="DJ7" s="38" t="s">
        <v>102</v>
      </c>
      <c r="DK7" s="38" t="s">
        <v>102</v>
      </c>
      <c r="DL7" s="38">
        <v>3.33</v>
      </c>
      <c r="DM7" s="38">
        <v>6.51</v>
      </c>
      <c r="DN7" s="38" t="s">
        <v>102</v>
      </c>
      <c r="DO7" s="38" t="s">
        <v>102</v>
      </c>
      <c r="DP7" s="38" t="s">
        <v>102</v>
      </c>
      <c r="DQ7" s="38">
        <v>26.36</v>
      </c>
      <c r="DR7" s="38">
        <v>23.79</v>
      </c>
      <c r="DS7" s="38">
        <v>36.520000000000003</v>
      </c>
      <c r="DT7" s="38" t="s">
        <v>102</v>
      </c>
      <c r="DU7" s="38" t="s">
        <v>102</v>
      </c>
      <c r="DV7" s="38" t="s">
        <v>102</v>
      </c>
      <c r="DW7" s="38">
        <v>0</v>
      </c>
      <c r="DX7" s="38">
        <v>0</v>
      </c>
      <c r="DY7" s="38" t="s">
        <v>102</v>
      </c>
      <c r="DZ7" s="38" t="s">
        <v>102</v>
      </c>
      <c r="EA7" s="38" t="s">
        <v>102</v>
      </c>
      <c r="EB7" s="38">
        <v>1.43</v>
      </c>
      <c r="EC7" s="38">
        <v>1.22</v>
      </c>
      <c r="ED7" s="38">
        <v>5.72</v>
      </c>
      <c r="EE7" s="38" t="s">
        <v>102</v>
      </c>
      <c r="EF7" s="38" t="s">
        <v>102</v>
      </c>
      <c r="EG7" s="38" t="s">
        <v>102</v>
      </c>
      <c r="EH7" s="38">
        <v>0</v>
      </c>
      <c r="EI7" s="38">
        <v>1.32</v>
      </c>
      <c r="EJ7" s="38" t="s">
        <v>102</v>
      </c>
      <c r="EK7" s="38" t="s">
        <v>102</v>
      </c>
      <c r="EL7" s="38" t="s">
        <v>102</v>
      </c>
      <c r="EM7" s="38">
        <v>0.09</v>
      </c>
      <c r="EN7" s="38">
        <v>0.09</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111</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2022-01-25T10:13:13Z</cp:lastPrinted>
  <dcterms:created xsi:type="dcterms:W3CDTF">2021-12-03T07:08:57Z</dcterms:created>
  <dcterms:modified xsi:type="dcterms:W3CDTF">2022-01-25T10:13:26Z</dcterms:modified>
  <cp:category/>
</cp:coreProperties>
</file>