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4 下水道（公共）\"/>
    </mc:Choice>
  </mc:AlternateContent>
  <xr:revisionPtr revIDLastSave="0" documentId="13_ncr:1_{A71B80D7-6F0D-4A36-8702-FACBECAC13D8}" xr6:coauthVersionLast="47" xr6:coauthVersionMax="47" xr10:uidLastSave="{00000000-0000-0000-0000-000000000000}"/>
  <workbookProtection workbookAlgorithmName="SHA-512" workbookHashValue="xwiKtFrEXAgS4E6XaSpIwRdvQatjLY1IfI8uiasmUgdTWXHGS6AdYP5FiWw/Wi1+3TCU+c4LwO4s6MgDR2o0Tg==" workbookSaltValue="TsaLM9RfeG8mPMDyIT7ftQ=="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<sst xmlns="http://schemas.openxmlformats.org/spreadsheetml/2006/main" count="236" uniqueCount="116">
  <si>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</si>
  <si>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</si>
  <si>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</si>
  <si>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</si>
  <si>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</si>
  <si>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</si>
  <si>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</si>
  <si>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</si>
  <si>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</si>
  <si>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</si>
  <si>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</si>
  <si>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</si>
  <si>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</si>
  <si>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</si>
  <si>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</si>
  <si>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</si>
  <si>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</si>
  <si>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</si>
  <si>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</si>
  <si>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</si>
  <si>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</si>
  <si>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</si>
  <si>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</si>
  <si>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</si>
  <si>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</si>
  <si>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</si>
  <si>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</si>
  <si>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</si>
  <si>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</si>
  <si>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</si>
  <si>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</si>
  <si>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</si>
  <si>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</si>
  <si>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</si>
  <si>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</si>
  <si>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</si>
  <si>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</si>
  <si>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</si>
  <si>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</si>
  <si>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</si>
  <si>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</si>
  <si>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</si>
  <si>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</si>
  <si>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</si>
  <si>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</si>
  <si>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</si>
  <si>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</si>
  <si>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</si>
  <si>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</si>
  <si>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</si>
  <si>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</si>
  <si>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</si>
  <si>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</si>
  <si>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</si>
  <si>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</si>
  <si>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</si>
  <si>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</si>
  <si>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</si>
  <si>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</si>
  <si>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</si>
  <si>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</si>
  <si>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</si>
  <si>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</si>
  <si>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</si>
  <si>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</si>
  <si>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</si>
  <si>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</si>
  <si>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</si>
  <si>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</si>
  <si>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</si>
  <si>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</si>
  <si>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</si>
  <si>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</si>
  <si>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</si>
  <si>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</si>
  <si>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</si>
  <si>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</si>
  <si>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</si>
  <si>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</si>
  <si>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</si>
  <si>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</si>
  <si>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</si>
  <si>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</si>
  <si>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</si>
  <si>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</si>
  <si>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</si>
  <si>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</si>
  <si>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</si>
  <si>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</si>
  <si>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</si>
  <si>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</si>
  <si>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</si>
  <si>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</si>
  <si>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</si>
  <si>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</si>
  <si>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</si>
  <si>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</si>
  <si>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</si>
  <si>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</si>
  <si>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</si>
  <si>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</si>
  <si>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</si>
  <si>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</si>
  <si>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</si>
  <si>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</si>
  <si>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</si>
  <si>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</si>
  <si>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</si>
  <si>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</si>
  <si>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</si>
  <si>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</si>
  <si>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</si>
  <si>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</si>
  <si>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１）経常収支比率（左表１－①）
　100％以上であることから、収支は黒字である。また、類似団体平均値と比較しても高い水準である。しかし、未だに繰入金に依存した収入構造となっているため、更なる収入の確保と経費削減に努める必要がある。
２）流動比率（左表１－③）
　100％以上であることから、短期的な債務に対する支払い能力は確保されている。
３）企業債残高対事業規模比率（左表１－④）
　前年度より減少となり、類似団体平均値と比較しても低い水準となっている。引き続き経営戦略に基づき企業債残高の減少に努める。
４）経費回収率（左表１－⑤）
　経費回収率の低い農業集落排水事業の柴南地区を公共下水道へ編入したことにより、有収水量の増加率よりも汚水処理費の増加率が上回り、前年度より減少となっている。類似団体平均値と比較しても低い水準となり、100％未満であることから、使用料収入により汚水処理費用が賄えていない状態にある。今後は、適正な使用料収入の確保及び汚水処理費の削減が必要である。
５）汚水処理原価（左表１－⑥）
　上記経費回収率と同様の理由で、前年度より増加となっているが、類似団体平均値と比較して下回っており、有収水量1㎥あたりの費用を比較的低く抑えられている。
６）水洗化率（左表１－⑧）
　近年、増加傾向にあるが、類似団体平均値と比較して若干下回っている。管渠整備は進んでいるが、改築に合わせ接続を予定している世帯が多く、更なる接続に向けた普及啓発が必要である。</t>
    <rPh sb="198" eb="200">
      <t>ゲンショウ</t>
    </rPh>
    <rPh sb="338" eb="340">
      <t>ゲンショウ</t>
    </rPh>
    <rPh sb="360" eb="361">
      <t>ヒク</t>
    </rPh>
    <rPh sb="409" eb="411">
      <t>コンゴ</t>
    </rPh>
    <rPh sb="413" eb="415">
      <t>テキセイ</t>
    </rPh>
    <rPh sb="416" eb="419">
      <t>シヨウリョウ</t>
    </rPh>
    <rPh sb="419" eb="421">
      <t>シュウニュウ</t>
    </rPh>
    <rPh sb="422" eb="424">
      <t>カクホ</t>
    </rPh>
    <rPh sb="424" eb="425">
      <t>オヨ</t>
    </rPh>
    <rPh sb="426" eb="431">
      <t>オスイショリヒ</t>
    </rPh>
    <rPh sb="432" eb="434">
      <t>サクゲン</t>
    </rPh>
    <rPh sb="435" eb="437">
      <t>ヒツヨウ</t>
    </rPh>
    <rPh sb="459" eb="461">
      <t>ジョウキ</t>
    </rPh>
    <rPh sb="461" eb="466">
      <t>ケイヒカイシュウリツ</t>
    </rPh>
    <rPh sb="467" eb="469">
      <t>ドウヨウ</t>
    </rPh>
    <rPh sb="470" eb="472">
      <t>リユウ</t>
    </rPh>
    <rPh sb="474" eb="477">
      <t>ゼンネンド</t>
    </rPh>
    <rPh sb="479" eb="481">
      <t>ゾウカ</t>
    </rPh>
    <rPh sb="550" eb="552">
      <t>キンネン</t>
    </rPh>
    <rPh sb="553" eb="557">
      <t>ゾウカケイコウ</t>
    </rPh>
    <phoneticPr fontId="4"/>
  </si>
  <si>
    <t>１）有形固定資産減価償却率（左表２－①）
　類似団体平均値と比較して低い数値であるが、年々老朽化が進行しているため、計画的な施設の更新を行う必要がある。
２）管渠老朽化率（左表２－②）
　類似団体平均値と比較して、耐用年数を超えた管渠の割合は低い。
　今後、耐用年数に達し更新時期を迎える管渠が増加することが予想されるため、計画的かつ効率的な施設更新に努める必要がある。</t>
    <phoneticPr fontId="4"/>
  </si>
  <si>
    <t>　経常収支比率及び経費回収率ともに前年度を下回っており、類似団体に比べて低い汚水処理原価であっても、使用料収入で汚水処理費用を賄えていない状態にある。
　財源不足分を繰入金で補てんしており、総収益に占める繰入金の割合は依然として大きく、適正な使用料収入の確保や汚水処理費の削減が必要である。
　</t>
    <rPh sb="95" eb="98">
      <t>ソウシュウエキ</t>
    </rPh>
    <rPh sb="99" eb="100">
      <t>シ</t>
    </rPh>
    <rPh sb="102" eb="105">
      <t>クリイレキン</t>
    </rPh>
    <rPh sb="118" eb="120">
      <t>テキセイ</t>
    </rPh>
    <rPh sb="121" eb="124">
      <t>シヨウリョウ</t>
    </rPh>
    <rPh sb="130" eb="135">
      <t>オスイショリヒ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</si>
</sst>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1.32</c:v>
                </c:pt>
                <c:pt idx="2">
                  <c:v>1.06</c:v>
                </c:pt>
                <c:pt idx="3" formatCode="#,##0.00;&quot;△&quot;#,##0.00">
                  <c:v>0</c:v>
                </c:pt>
                <c:pt idx="4" formatCode="#,##0.00;&quot;△&quot;#,##0.00">
                  <c:v>0</c:v>
                </c:pt>
              </c:numCache>
            </c:numRef>
          </c:val>
          <c:extLst>
            <c:ext xmlns:c16="http://schemas.microsoft.com/office/drawing/2014/chart" uri="{C3380CC4-5D6E-409C-BE32-E72D297353CC}">
              <c16:uniqueId val="{00000000-3495-4DAB-822C-E33912969D1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3495-4DAB-822C-E33912969D1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E3-40CA-9B37-AA941C8B52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39E3-40CA-9B37-AA941C8B52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97.18</c:v>
                </c:pt>
                <c:pt idx="1">
                  <c:v>95.27</c:v>
                </c:pt>
                <c:pt idx="2">
                  <c:v>85.5</c:v>
                </c:pt>
                <c:pt idx="3">
                  <c:v>87.62</c:v>
                </c:pt>
                <c:pt idx="4">
                  <c:v>89.58</c:v>
                </c:pt>
              </c:numCache>
            </c:numRef>
          </c:val>
          <c:extLst>
            <c:ext xmlns:c16="http://schemas.microsoft.com/office/drawing/2014/chart" uri="{C3380CC4-5D6E-409C-BE32-E72D297353CC}">
              <c16:uniqueId val="{00000000-EDDB-452F-8FF9-B303C142853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EDDB-452F-8FF9-B303C142853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124.84</c:v>
                </c:pt>
                <c:pt idx="1">
                  <c:v>118.59</c:v>
                </c:pt>
                <c:pt idx="2">
                  <c:v>121.88</c:v>
                </c:pt>
                <c:pt idx="3">
                  <c:v>116.62</c:v>
                </c:pt>
                <c:pt idx="4">
                  <c:v>113.57</c:v>
                </c:pt>
              </c:numCache>
            </c:numRef>
          </c:val>
          <c:extLst>
            <c:ext xmlns:c16="http://schemas.microsoft.com/office/drawing/2014/chart" uri="{C3380CC4-5D6E-409C-BE32-E72D297353CC}">
              <c16:uniqueId val="{00000000-E68F-4B0B-87CB-24A2955C971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E68F-4B0B-87CB-24A2955C971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3.33</c:v>
                </c:pt>
                <c:pt idx="1">
                  <c:v>6.51</c:v>
                </c:pt>
                <c:pt idx="2">
                  <c:v>9.59</c:v>
                </c:pt>
                <c:pt idx="3">
                  <c:v>12.56</c:v>
                </c:pt>
                <c:pt idx="4">
                  <c:v>15.55</c:v>
                </c:pt>
              </c:numCache>
            </c:numRef>
          </c:val>
          <c:extLst>
            <c:ext xmlns:c16="http://schemas.microsoft.com/office/drawing/2014/chart" uri="{C3380CC4-5D6E-409C-BE32-E72D297353CC}">
              <c16:uniqueId val="{00000000-54CB-4780-BFA1-40CD267DAFC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54CB-4780-BFA1-40CD267DAFC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quot;-&quot;">
                  <c:v>0.08</c:v>
                </c:pt>
                <c:pt idx="4" formatCode="#,##0.00;&quot;△&quot;#,##0.00;&quot;-&quot;">
                  <c:v>0.24</c:v>
                </c:pt>
              </c:numCache>
            </c:numRef>
          </c:val>
          <c:extLst>
            <c:ext xmlns:c16="http://schemas.microsoft.com/office/drawing/2014/chart" uri="{C3380CC4-5D6E-409C-BE32-E72D297353CC}">
              <c16:uniqueId val="{00000000-B52D-4BE7-9F3E-3F96C147C7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B52D-4BE7-9F3E-3F96C147C7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9B-4355-966E-F912C03C58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FC9B-4355-966E-F912C03C58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63.83</c:v>
                </c:pt>
                <c:pt idx="1">
                  <c:v>77.2</c:v>
                </c:pt>
                <c:pt idx="2">
                  <c:v>97.48</c:v>
                </c:pt>
                <c:pt idx="3">
                  <c:v>111.34</c:v>
                </c:pt>
                <c:pt idx="4">
                  <c:v>106.54</c:v>
                </c:pt>
              </c:numCache>
            </c:numRef>
          </c:val>
          <c:extLst>
            <c:ext xmlns:c16="http://schemas.microsoft.com/office/drawing/2014/chart" uri="{C3380CC4-5D6E-409C-BE32-E72D297353CC}">
              <c16:uniqueId val="{00000000-B0A6-45A6-B6F8-1335809477F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B0A6-45A6-B6F8-1335809477F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531.27</c:v>
                </c:pt>
                <c:pt idx="1">
                  <c:v>522.59</c:v>
                </c:pt>
                <c:pt idx="2">
                  <c:v>489.36</c:v>
                </c:pt>
                <c:pt idx="3">
                  <c:v>502.82</c:v>
                </c:pt>
                <c:pt idx="4">
                  <c:v>479.44</c:v>
                </c:pt>
              </c:numCache>
            </c:numRef>
          </c:val>
          <c:extLst>
            <c:ext xmlns:c16="http://schemas.microsoft.com/office/drawing/2014/chart" uri="{C3380CC4-5D6E-409C-BE32-E72D297353CC}">
              <c16:uniqueId val="{00000000-ED41-4162-89AD-3666EE3B88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ED41-4162-89AD-3666EE3B88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132.11000000000001</c:v>
                </c:pt>
                <c:pt idx="1">
                  <c:v>120.3</c:v>
                </c:pt>
                <c:pt idx="2">
                  <c:v>128.28</c:v>
                </c:pt>
                <c:pt idx="3">
                  <c:v>120.25</c:v>
                </c:pt>
                <c:pt idx="4">
                  <c:v>98.38</c:v>
                </c:pt>
              </c:numCache>
            </c:numRef>
          </c:val>
          <c:extLst>
            <c:ext xmlns:c16="http://schemas.microsoft.com/office/drawing/2014/chart" uri="{C3380CC4-5D6E-409C-BE32-E72D297353CC}">
              <c16:uniqueId val="{00000000-62FC-409A-A041-241A410A0C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62FC-409A-A041-241A410A0C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94.47</c:v>
                </c:pt>
                <c:pt idx="1">
                  <c:v>103.29</c:v>
                </c:pt>
                <c:pt idx="2">
                  <c:v>97.13</c:v>
                </c:pt>
                <c:pt idx="3">
                  <c:v>103.83</c:v>
                </c:pt>
                <c:pt idx="4">
                  <c:v>127.14</c:v>
                </c:pt>
              </c:numCache>
            </c:numRef>
          </c:val>
          <c:extLst>
            <c:ext xmlns:c16="http://schemas.microsoft.com/office/drawing/2014/chart" uri="{C3380CC4-5D6E-409C-BE32-E72D297353CC}">
              <c16:uniqueId val="{00000000-C453-45F5-BA74-2268BE33A1F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C453-45F5-BA74-2268BE33A1F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下野市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59880</v>
      </c>
      <c r="AM8" s="36"/>
      <c r="AN8" s="36"/>
      <c r="AO8" s="36"/>
      <c r="AP8" s="36"/>
      <c r="AQ8" s="36"/>
      <c r="AR8" s="36"/>
      <c r="AS8" s="36"/>
      <c r="AT8" s="37">
        <f>データ!T6</f>
        <v>74.59</v>
      </c>
      <c r="AU8" s="37"/>
      <c r="AV8" s="37"/>
      <c r="AW8" s="37"/>
      <c r="AX8" s="37"/>
      <c r="AY8" s="37"/>
      <c r="AZ8" s="37"/>
      <c r="BA8" s="37"/>
      <c r="BB8" s="37">
        <f>データ!U6</f>
        <v>802.79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77.92</v>
      </c>
      <c r="J10" s="37"/>
      <c r="K10" s="37"/>
      <c r="L10" s="37"/>
      <c r="M10" s="37"/>
      <c r="N10" s="37"/>
      <c r="O10" s="37"/>
      <c r="P10" s="37">
        <f>データ!P6</f>
        <v>73.84</v>
      </c>
      <c r="Q10" s="37"/>
      <c r="R10" s="37"/>
      <c r="S10" s="37"/>
      <c r="T10" s="37"/>
      <c r="U10" s="37"/>
      <c r="V10" s="37"/>
      <c r="W10" s="37">
        <f>データ!Q6</f>
        <v>74.430000000000007</v>
      </c>
      <c r="X10" s="37"/>
      <c r="Y10" s="37"/>
      <c r="Z10" s="37"/>
      <c r="AA10" s="37"/>
      <c r="AB10" s="37"/>
      <c r="AC10" s="37"/>
      <c r="AD10" s="36">
        <f>データ!R6</f>
        <v>2530</v>
      </c>
      <c r="AE10" s="36"/>
      <c r="AF10" s="36"/>
      <c r="AG10" s="36"/>
      <c r="AH10" s="36"/>
      <c r="AI10" s="36"/>
      <c r="AJ10" s="36"/>
      <c r="AK10" s="2"/>
      <c r="AL10" s="36">
        <f>データ!V6</f>
        <v>44044</v>
      </c>
      <c r="AM10" s="36"/>
      <c r="AN10" s="36"/>
      <c r="AO10" s="36"/>
      <c r="AP10" s="36"/>
      <c r="AQ10" s="36"/>
      <c r="AR10" s="36"/>
      <c r="AS10" s="36"/>
      <c r="AT10" s="37">
        <f>データ!W6</f>
        <v>9.64</v>
      </c>
      <c r="AU10" s="37"/>
      <c r="AV10" s="37"/>
      <c r="AW10" s="37"/>
      <c r="AX10" s="37"/>
      <c r="AY10" s="37"/>
      <c r="AZ10" s="37"/>
      <c r="BA10" s="37"/>
      <c r="BB10" s="37">
        <f>データ!X6</f>
        <v>4568.88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28Db+77+742VIwD6FWfmkdkzRUUI/IplD54XNCMROvCNWEg1CJgn3BomXTdkZrGrJbCAhKUtApo+Q9up9q57cQ==" saltValue="fU+EWp3G/hZoMYW41ZvZU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92169</v>
      </c>
      <c r="D6" s="19">
        <f t="shared" si="3"/>
        <v>46</v>
      </c>
      <c r="E6" s="19">
        <f t="shared" si="3"/>
        <v>17</v>
      </c>
      <c r="F6" s="19">
        <f t="shared" si="3"/>
        <v>1</v>
      </c>
      <c r="G6" s="19">
        <f t="shared" si="3"/>
        <v>0</v>
      </c>
      <c r="H6" s="19" t="str">
        <f t="shared" si="3"/>
        <v>栃木県　下野市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77.92</v>
      </c>
      <c r="P6" s="20">
        <f t="shared" si="3"/>
        <v>73.84</v>
      </c>
      <c r="Q6" s="20">
        <f t="shared" si="3"/>
        <v>74.430000000000007</v>
      </c>
      <c r="R6" s="20">
        <f t="shared" si="3"/>
        <v>2530</v>
      </c>
      <c r="S6" s="20">
        <f t="shared" si="3"/>
        <v>59880</v>
      </c>
      <c r="T6" s="20">
        <f t="shared" si="3"/>
        <v>74.59</v>
      </c>
      <c r="U6" s="20">
        <f t="shared" si="3"/>
        <v>802.79</v>
      </c>
      <c r="V6" s="20">
        <f t="shared" si="3"/>
        <v>44044</v>
      </c>
      <c r="W6" s="20">
        <f t="shared" si="3"/>
        <v>9.64</v>
      </c>
      <c r="X6" s="20">
        <f t="shared" si="3"/>
        <v>4568.88</v>
      </c>
      <c r="Y6" s="21">
        <f>IF(Y7="",NA(),Y7)</f>
        <v>124.84</v>
      </c>
      <c r="Z6" s="21">
        <f t="shared" ref="Z6:AH6" si="4">IF(Z7="",NA(),Z7)</f>
        <v>118.59</v>
      </c>
      <c r="AA6" s="21">
        <f t="shared" si="4"/>
        <v>121.88</v>
      </c>
      <c r="AB6" s="21">
        <f t="shared" si="4"/>
        <v>116.62</v>
      </c>
      <c r="AC6" s="21">
        <f t="shared" si="4"/>
        <v>113.57</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63.83</v>
      </c>
      <c r="AV6" s="21">
        <f t="shared" ref="AV6:BD6" si="6">IF(AV7="",NA(),AV7)</f>
        <v>77.2</v>
      </c>
      <c r="AW6" s="21">
        <f t="shared" si="6"/>
        <v>97.48</v>
      </c>
      <c r="AX6" s="21">
        <f t="shared" si="6"/>
        <v>111.34</v>
      </c>
      <c r="AY6" s="21">
        <f t="shared" si="6"/>
        <v>106.54</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531.27</v>
      </c>
      <c r="BG6" s="21">
        <f t="shared" ref="BG6:BO6" si="7">IF(BG7="",NA(),BG7)</f>
        <v>522.59</v>
      </c>
      <c r="BH6" s="21">
        <f t="shared" si="7"/>
        <v>489.36</v>
      </c>
      <c r="BI6" s="21">
        <f t="shared" si="7"/>
        <v>502.82</v>
      </c>
      <c r="BJ6" s="21">
        <f t="shared" si="7"/>
        <v>479.44</v>
      </c>
      <c r="BK6" s="21">
        <f t="shared" si="7"/>
        <v>847.44</v>
      </c>
      <c r="BL6" s="21">
        <f t="shared" si="7"/>
        <v>857.88</v>
      </c>
      <c r="BM6" s="21">
        <f t="shared" si="7"/>
        <v>825.1</v>
      </c>
      <c r="BN6" s="21">
        <f t="shared" si="7"/>
        <v>789.87</v>
      </c>
      <c r="BO6" s="21">
        <f t="shared" si="7"/>
        <v>749.43</v>
      </c>
      <c r="BP6" s="20" t="str">
        <f>IF(BP7="","",IF(BP7="-","【-】","【"&amp;SUBSTITUTE(TEXT(BP7,"#,##0.00"),"-","△")&amp;"】"))</f>
        <v>【630.82】</v>
      </c>
      <c r="BQ6" s="21">
        <f>IF(BQ7="",NA(),BQ7)</f>
        <v>132.11000000000001</v>
      </c>
      <c r="BR6" s="21">
        <f t="shared" ref="BR6:BZ6" si="8">IF(BR7="",NA(),BR7)</f>
        <v>120.3</v>
      </c>
      <c r="BS6" s="21">
        <f t="shared" si="8"/>
        <v>128.28</v>
      </c>
      <c r="BT6" s="21">
        <f t="shared" si="8"/>
        <v>120.25</v>
      </c>
      <c r="BU6" s="21">
        <f t="shared" si="8"/>
        <v>98.38</v>
      </c>
      <c r="BV6" s="21">
        <f t="shared" si="8"/>
        <v>94.69</v>
      </c>
      <c r="BW6" s="21">
        <f t="shared" si="8"/>
        <v>94.97</v>
      </c>
      <c r="BX6" s="21">
        <f t="shared" si="8"/>
        <v>97.07</v>
      </c>
      <c r="BY6" s="21">
        <f t="shared" si="8"/>
        <v>98.06</v>
      </c>
      <c r="BZ6" s="21">
        <f t="shared" si="8"/>
        <v>98.46</v>
      </c>
      <c r="CA6" s="20" t="str">
        <f>IF(CA7="","",IF(CA7="-","【-】","【"&amp;SUBSTITUTE(TEXT(CA7,"#,##0.00"),"-","△")&amp;"】"))</f>
        <v>【97.81】</v>
      </c>
      <c r="CB6" s="21">
        <f>IF(CB7="",NA(),CB7)</f>
        <v>94.47</v>
      </c>
      <c r="CC6" s="21">
        <f t="shared" ref="CC6:CK6" si="9">IF(CC7="",NA(),CC7)</f>
        <v>103.29</v>
      </c>
      <c r="CD6" s="21">
        <f t="shared" si="9"/>
        <v>97.13</v>
      </c>
      <c r="CE6" s="21">
        <f t="shared" si="9"/>
        <v>103.83</v>
      </c>
      <c r="CF6" s="21">
        <f t="shared" si="9"/>
        <v>127.14</v>
      </c>
      <c r="CG6" s="21">
        <f t="shared" si="9"/>
        <v>159.78</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68.31</v>
      </c>
      <c r="CS6" s="21">
        <f t="shared" si="10"/>
        <v>65.28</v>
      </c>
      <c r="CT6" s="21">
        <f t="shared" si="10"/>
        <v>64.92</v>
      </c>
      <c r="CU6" s="21">
        <f t="shared" si="10"/>
        <v>64.14</v>
      </c>
      <c r="CV6" s="21">
        <f t="shared" si="10"/>
        <v>63.71</v>
      </c>
      <c r="CW6" s="20" t="str">
        <f>IF(CW7="","",IF(CW7="-","【-】","【"&amp;SUBSTITUTE(TEXT(CW7,"#,##0.00"),"-","△")&amp;"】"))</f>
        <v>【58.94】</v>
      </c>
      <c r="CX6" s="21">
        <f>IF(CX7="",NA(),CX7)</f>
        <v>97.18</v>
      </c>
      <c r="CY6" s="21">
        <f t="shared" ref="CY6:DG6" si="11">IF(CY7="",NA(),CY7)</f>
        <v>95.27</v>
      </c>
      <c r="CZ6" s="21">
        <f t="shared" si="11"/>
        <v>85.5</v>
      </c>
      <c r="DA6" s="21">
        <f t="shared" si="11"/>
        <v>87.62</v>
      </c>
      <c r="DB6" s="21">
        <f t="shared" si="11"/>
        <v>89.58</v>
      </c>
      <c r="DC6" s="21">
        <f t="shared" si="11"/>
        <v>92.62</v>
      </c>
      <c r="DD6" s="21">
        <f t="shared" si="11"/>
        <v>92.72</v>
      </c>
      <c r="DE6" s="21">
        <f t="shared" si="11"/>
        <v>92.88</v>
      </c>
      <c r="DF6" s="21">
        <f t="shared" si="11"/>
        <v>92.9</v>
      </c>
      <c r="DG6" s="21">
        <f t="shared" si="11"/>
        <v>92.89</v>
      </c>
      <c r="DH6" s="20" t="str">
        <f>IF(DH7="","",IF(DH7="-","【-】","【"&amp;SUBSTITUTE(TEXT(DH7,"#,##0.00"),"-","△")&amp;"】"))</f>
        <v>【95.91】</v>
      </c>
      <c r="DI6" s="21">
        <f>IF(DI7="",NA(),DI7)</f>
        <v>3.33</v>
      </c>
      <c r="DJ6" s="21">
        <f t="shared" ref="DJ6:DR6" si="12">IF(DJ7="",NA(),DJ7)</f>
        <v>6.51</v>
      </c>
      <c r="DK6" s="21">
        <f t="shared" si="12"/>
        <v>9.59</v>
      </c>
      <c r="DL6" s="21">
        <f t="shared" si="12"/>
        <v>12.56</v>
      </c>
      <c r="DM6" s="21">
        <f t="shared" si="12"/>
        <v>15.55</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1">
        <f t="shared" si="13"/>
        <v>0.08</v>
      </c>
      <c r="DX6" s="21">
        <f t="shared" si="13"/>
        <v>0.24</v>
      </c>
      <c r="DY6" s="21">
        <f t="shared" si="13"/>
        <v>1.43</v>
      </c>
      <c r="DZ6" s="21">
        <f t="shared" si="13"/>
        <v>1.22</v>
      </c>
      <c r="EA6" s="21">
        <f t="shared" si="13"/>
        <v>1.61</v>
      </c>
      <c r="EB6" s="21">
        <f t="shared" si="13"/>
        <v>2.08</v>
      </c>
      <c r="EC6" s="21">
        <f t="shared" si="13"/>
        <v>2.74</v>
      </c>
      <c r="ED6" s="20" t="str">
        <f>IF(ED7="","",IF(ED7="-","【-】","【"&amp;SUBSTITUTE(TEXT(ED7,"#,##0.00"),"-","△")&amp;"】"))</f>
        <v>【8.68】</v>
      </c>
      <c r="EE6" s="20">
        <f>IF(EE7="",NA(),EE7)</f>
        <v>0</v>
      </c>
      <c r="EF6" s="21">
        <f t="shared" ref="EF6:EN6" si="14">IF(EF7="",NA(),EF7)</f>
        <v>1.32</v>
      </c>
      <c r="EG6" s="21">
        <f t="shared" si="14"/>
        <v>1.06</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92169</v>
      </c>
      <c r="D7" s="23">
        <v>46</v>
      </c>
      <c r="E7" s="23">
        <v>17</v>
      </c>
      <c r="F7" s="23">
        <v>1</v>
      </c>
      <c r="G7" s="23">
        <v>0</v>
      </c>
      <c r="H7" s="23" t="s">
        <v>96</v>
      </c>
      <c r="I7" s="23" t="s">
        <v>97</v>
      </c>
      <c r="J7" s="23" t="s">
        <v>98</v>
      </c>
      <c r="K7" s="23" t="s">
        <v>99</v>
      </c>
      <c r="L7" s="23" t="s">
        <v>100</v>
      </c>
      <c r="M7" s="23" t="s">
        <v>101</v>
      </c>
      <c r="N7" s="24" t="s">
        <v>102</v>
      </c>
      <c r="O7" s="24">
        <v>77.92</v>
      </c>
      <c r="P7" s="24">
        <v>73.84</v>
      </c>
      <c r="Q7" s="24">
        <v>74.430000000000007</v>
      </c>
      <c r="R7" s="24">
        <v>2530</v>
      </c>
      <c r="S7" s="24">
        <v>59880</v>
      </c>
      <c r="T7" s="24">
        <v>74.59</v>
      </c>
      <c r="U7" s="24">
        <v>802.79</v>
      </c>
      <c r="V7" s="24">
        <v>44044</v>
      </c>
      <c r="W7" s="24">
        <v>9.64</v>
      </c>
      <c r="X7" s="24">
        <v>4568.88</v>
      </c>
      <c r="Y7" s="24">
        <v>124.84</v>
      </c>
      <c r="Z7" s="24">
        <v>118.59</v>
      </c>
      <c r="AA7" s="24">
        <v>121.88</v>
      </c>
      <c r="AB7" s="24">
        <v>116.62</v>
      </c>
      <c r="AC7" s="24">
        <v>113.57</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63.83</v>
      </c>
      <c r="AV7" s="24">
        <v>77.2</v>
      </c>
      <c r="AW7" s="24">
        <v>97.48</v>
      </c>
      <c r="AX7" s="24">
        <v>111.34</v>
      </c>
      <c r="AY7" s="24">
        <v>106.54</v>
      </c>
      <c r="AZ7" s="24">
        <v>68.180000000000007</v>
      </c>
      <c r="BA7" s="24">
        <v>67.930000000000007</v>
      </c>
      <c r="BB7" s="24">
        <v>68.53</v>
      </c>
      <c r="BC7" s="24">
        <v>69.180000000000007</v>
      </c>
      <c r="BD7" s="24">
        <v>76.319999999999993</v>
      </c>
      <c r="BE7" s="24">
        <v>78.430000000000007</v>
      </c>
      <c r="BF7" s="24">
        <v>531.27</v>
      </c>
      <c r="BG7" s="24">
        <v>522.59</v>
      </c>
      <c r="BH7" s="24">
        <v>489.36</v>
      </c>
      <c r="BI7" s="24">
        <v>502.82</v>
      </c>
      <c r="BJ7" s="24">
        <v>479.44</v>
      </c>
      <c r="BK7" s="24">
        <v>847.44</v>
      </c>
      <c r="BL7" s="24">
        <v>857.88</v>
      </c>
      <c r="BM7" s="24">
        <v>825.1</v>
      </c>
      <c r="BN7" s="24">
        <v>789.87</v>
      </c>
      <c r="BO7" s="24">
        <v>749.43</v>
      </c>
      <c r="BP7" s="24">
        <v>630.82000000000005</v>
      </c>
      <c r="BQ7" s="24">
        <v>132.11000000000001</v>
      </c>
      <c r="BR7" s="24">
        <v>120.3</v>
      </c>
      <c r="BS7" s="24">
        <v>128.28</v>
      </c>
      <c r="BT7" s="24">
        <v>120.25</v>
      </c>
      <c r="BU7" s="24">
        <v>98.38</v>
      </c>
      <c r="BV7" s="24">
        <v>94.69</v>
      </c>
      <c r="BW7" s="24">
        <v>94.97</v>
      </c>
      <c r="BX7" s="24">
        <v>97.07</v>
      </c>
      <c r="BY7" s="24">
        <v>98.06</v>
      </c>
      <c r="BZ7" s="24">
        <v>98.46</v>
      </c>
      <c r="CA7" s="24">
        <v>97.81</v>
      </c>
      <c r="CB7" s="24">
        <v>94.47</v>
      </c>
      <c r="CC7" s="24">
        <v>103.29</v>
      </c>
      <c r="CD7" s="24">
        <v>97.13</v>
      </c>
      <c r="CE7" s="24">
        <v>103.83</v>
      </c>
      <c r="CF7" s="24">
        <v>127.14</v>
      </c>
      <c r="CG7" s="24">
        <v>159.78</v>
      </c>
      <c r="CH7" s="24">
        <v>159.49</v>
      </c>
      <c r="CI7" s="24">
        <v>157.81</v>
      </c>
      <c r="CJ7" s="24">
        <v>157.37</v>
      </c>
      <c r="CK7" s="24">
        <v>157.44999999999999</v>
      </c>
      <c r="CL7" s="24">
        <v>138.75</v>
      </c>
      <c r="CM7" s="24" t="s">
        <v>102</v>
      </c>
      <c r="CN7" s="24" t="s">
        <v>102</v>
      </c>
      <c r="CO7" s="24" t="s">
        <v>102</v>
      </c>
      <c r="CP7" s="24" t="s">
        <v>102</v>
      </c>
      <c r="CQ7" s="24" t="s">
        <v>102</v>
      </c>
      <c r="CR7" s="24">
        <v>68.31</v>
      </c>
      <c r="CS7" s="24">
        <v>65.28</v>
      </c>
      <c r="CT7" s="24">
        <v>64.92</v>
      </c>
      <c r="CU7" s="24">
        <v>64.14</v>
      </c>
      <c r="CV7" s="24">
        <v>63.71</v>
      </c>
      <c r="CW7" s="24">
        <v>58.94</v>
      </c>
      <c r="CX7" s="24">
        <v>97.18</v>
      </c>
      <c r="CY7" s="24">
        <v>95.27</v>
      </c>
      <c r="CZ7" s="24">
        <v>85.5</v>
      </c>
      <c r="DA7" s="24">
        <v>87.62</v>
      </c>
      <c r="DB7" s="24">
        <v>89.58</v>
      </c>
      <c r="DC7" s="24">
        <v>92.62</v>
      </c>
      <c r="DD7" s="24">
        <v>92.72</v>
      </c>
      <c r="DE7" s="24">
        <v>92.88</v>
      </c>
      <c r="DF7" s="24">
        <v>92.9</v>
      </c>
      <c r="DG7" s="24">
        <v>92.89</v>
      </c>
      <c r="DH7" s="24">
        <v>95.91</v>
      </c>
      <c r="DI7" s="24">
        <v>3.33</v>
      </c>
      <c r="DJ7" s="24">
        <v>6.51</v>
      </c>
      <c r="DK7" s="24">
        <v>9.59</v>
      </c>
      <c r="DL7" s="24">
        <v>12.56</v>
      </c>
      <c r="DM7" s="24">
        <v>15.55</v>
      </c>
      <c r="DN7" s="24">
        <v>26.36</v>
      </c>
      <c r="DO7" s="24">
        <v>23.79</v>
      </c>
      <c r="DP7" s="24">
        <v>25.66</v>
      </c>
      <c r="DQ7" s="24">
        <v>27.46</v>
      </c>
      <c r="DR7" s="24">
        <v>29.93</v>
      </c>
      <c r="DS7" s="24">
        <v>41.09</v>
      </c>
      <c r="DT7" s="24">
        <v>0</v>
      </c>
      <c r="DU7" s="24">
        <v>0</v>
      </c>
      <c r="DV7" s="24">
        <v>0</v>
      </c>
      <c r="DW7" s="24">
        <v>0.08</v>
      </c>
      <c r="DX7" s="24">
        <v>0.24</v>
      </c>
      <c r="DY7" s="24">
        <v>1.43</v>
      </c>
      <c r="DZ7" s="24">
        <v>1.22</v>
      </c>
      <c r="EA7" s="24">
        <v>1.61</v>
      </c>
      <c r="EB7" s="24">
        <v>2.08</v>
      </c>
      <c r="EC7" s="24">
        <v>2.74</v>
      </c>
      <c r="ED7" s="24">
        <v>8.68</v>
      </c>
      <c r="EE7" s="24">
        <v>0</v>
      </c>
      <c r="EF7" s="24">
        <v>1.32</v>
      </c>
      <c r="EG7" s="24">
        <v>1.06</v>
      </c>
      <c r="EH7" s="24">
        <v>0</v>
      </c>
      <c r="EI7" s="24">
        <v>0</v>
      </c>
      <c r="EJ7" s="24">
        <v>0.09</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2025-01-24T06:59:21Z</dcterms:created>
  <dcterms:modified xsi:type="dcterms:W3CDTF">2025-02-28T11:11:40Z</dcterms:modified>
  <cp:category/>
</cp:coreProperties>
</file>