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4下野市○\02 農集修正（0226）\"/>
    </mc:Choice>
  </mc:AlternateContent>
  <xr:revisionPtr revIDLastSave="0" documentId="13_ncr:1_{CB44716A-DA70-487D-AAE1-D225ACC2794E}" xr6:coauthVersionLast="47" xr6:coauthVersionMax="47" xr10:uidLastSave="{00000000-0000-0000-0000-000000000000}"/>
  <workbookProtection workbookAlgorithmName="SHA-512" workbookHashValue="Q1z3mA/lp0ENNxnMU/TnkSA7HgzpvvkImm2DjXSfurYTsSPbaZGswrG4ZtKKKKhUb3W5qpGyMIDeCoMxJXY9oQ==" workbookSaltValue="jgAhsGwJF0sXIZJ4wv7iIA=="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Q6" i="5"/>
  <c r="W10" i="4" s="1"/>
  <c r="P6" i="5"/>
  <c r="P10" i="4" s="1"/>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E85" i="4"/>
  <c r="AT10" i="4"/>
  <c r="AD10" i="4"/>
  <c r="BB8" i="4"/>
  <c r="AT8" i="4"/>
  <c r="AD8" i="4"/>
  <c r="W8" i="4"/>
  <c r="B8"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<sst xmlns="http://schemas.openxmlformats.org/spreadsheetml/2006/main" count="253" uniqueCount="117">
  <si>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</si>
  <si>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</si>
  <si>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</si>
  <si>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</si>
  <si>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</si>
  <si>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</si>
  <si>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</si>
  <si>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</si>
  <si>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</si>
  <si>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</si>
  <si>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</si>
  <si>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</si>
  <si>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</si>
  <si>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</si>
  <si>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</si>
  <si>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</si>
  <si>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</si>
  <si>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</si>
  <si>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</si>
  <si>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</si>
  <si>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</si>
  <si>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</si>
  <si>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</si>
  <si>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</si>
  <si>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</si>
  <si>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</si>
  <si>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</si>
  <si>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</si>
  <si>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</si>
  <si>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</si>
  <si>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</si>
  <si>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</si>
  <si>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</si>
  <si>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</si>
  <si>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</si>
  <si>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</si>
  <si>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</si>
  <si>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</si>
  <si>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</si>
  <si>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</si>
  <si>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</si>
  <si>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</si>
  <si>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</si>
  <si>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</si>
  <si>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</si>
  <si>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</si>
  <si>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</si>
  <si>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</si>
  <si>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</si>
  <si>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</si>
  <si>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</si>
  <si>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</si>
  <si>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</si>
  <si>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</si>
  <si>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</si>
  <si>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</si>
  <si>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</si>
  <si>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</si>
  <si>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</si>
  <si>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</si>
  <si>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</si>
  <si>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</si>
  <si>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</si>
  <si>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</si>
  <si>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</si>
  <si>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</si>
  <si>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</si>
  <si>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</si>
  <si>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</si>
  <si>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</si>
  <si>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</si>
  <si>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</si>
  <si>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</si>
  <si>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</si>
  <si>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</si>
  <si>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</si>
  <si>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</si>
  <si>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</si>
  <si>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</si>
  <si>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</si>
  <si>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</si>
  <si>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</si>
  <si>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</si>
  <si>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</si>
  <si>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</si>
  <si>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</si>
  <si>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</si>
  <si>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</si>
  <si>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</si>
  <si>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</si>
  <si>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</si>
  <si>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</si>
  <si>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</si>
  <si>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</si>
  <si>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</si>
  <si>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</si>
  <si>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</si>
  <si>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</si>
  <si>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</si>
  <si>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</si>
  <si>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</si>
  <si>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</si>
  <si>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</si>
  <si>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</si>
  <si>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</si>
  <si>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</si>
  <si>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</si>
  <si>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</si>
  <si>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</si>
  <si>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</si>
  <si>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</si>
  <si>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</si>
  <si>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</si>
  <si>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</si>
  <si>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１）管渠老朽化率（左表２－②）
　H4年度から供用開始しており、現在までのところ更新・修繕等を要する管渠はない。
　将来の更新需要に備え、現在の経営状況の改善を図り、計画的な施設更新を行う必要がある。</t>
    <rPh sb="50" eb="52">
      <t>カンキョ</t>
    </rPh>
    <phoneticPr fontId="4"/>
  </si>
  <si>
    <t>　下水道使用料収入が長期的に逓減傾向にある一方、汚水処理経費は増加傾向にあるなど、厳しい経営環境にある。
　汚水処理原価を使用料収入で賄えていない分の財源は一般会計からの繰入金での補てんとなっており、水洗化率の向上を図り有収水量の増加及び経費節減に努める必要がある。
　汚水処理費用を削減するため、段階的に公共下水道へ接続を行っており、最終的には全区域を編入する予定である。</t>
    <rPh sb="1" eb="7">
      <t>ゲスイドウシヨウリョウ</t>
    </rPh>
    <rPh sb="7" eb="9">
      <t>シュウニュウ</t>
    </rPh>
    <rPh sb="10" eb="13">
      <t>チョウキテキ</t>
    </rPh>
    <rPh sb="14" eb="16">
      <t>テイゲン</t>
    </rPh>
    <rPh sb="16" eb="18">
      <t>ケイコウ</t>
    </rPh>
    <rPh sb="21" eb="23">
      <t>イッポウ</t>
    </rPh>
    <rPh sb="31" eb="35">
      <t>ゾウカケイコウ</t>
    </rPh>
    <rPh sb="41" eb="42">
      <t>キビ</t>
    </rPh>
    <rPh sb="44" eb="48">
      <t>ケイエイカンキョウ</t>
    </rPh>
    <rPh sb="54" eb="60">
      <t>オスイショリゲンカ</t>
    </rPh>
    <rPh sb="61" eb="66">
      <t>シヨウリョウシュウニュウ</t>
    </rPh>
    <rPh sb="67" eb="68">
      <t>マカナ</t>
    </rPh>
    <rPh sb="73" eb="74">
      <t>ブン</t>
    </rPh>
    <rPh sb="90" eb="91">
      <t>ホ</t>
    </rPh>
    <rPh sb="142" eb="144">
      <t>サクゲン</t>
    </rPh>
    <rPh sb="153" eb="158">
      <t>コウキョウゲスイドウ</t>
    </rPh>
    <rPh sb="159" eb="161">
      <t>セツゾク</t>
    </rPh>
    <rPh sb="162" eb="163">
      <t>オコナ</t>
    </rPh>
    <rPh sb="168" eb="171">
      <t>サイシュウテキ</t>
    </rPh>
    <rPh sb="173" eb="176">
      <t>ゼンクイキ</t>
    </rPh>
    <rPh sb="177" eb="179">
      <t>ヘンニュウ</t>
    </rPh>
    <rPh sb="181" eb="183">
      <t>ヨテイ</t>
    </rPh>
    <phoneticPr fontId="4"/>
  </si>
  <si>
    <t>１）経常収支比率（左表１－①）
　100％以上であることから、収支は黒字である。また、類似団体平均値と比較して高い水準である。しかし、未だに繰入金に依存した収入構造となっているため、更なる収入の確保と経費削減に努める必要がある。
２）流動比率（左表１－③）
　類似団体平均値と比較して高い水準ではあるが、依然として100％を下回り、次年度支払う償還金等を賄う現金が準備できていない状況にある。なお、元金償還金自体が今後減少傾向にあるため、流動比率は増加する見込みである。
３）企業債残高対事業規模比率（左表１－④）
　既に整備が完了し維持管理が主となっている。
４）経費回収率（左表１－⑤）
　100％未満であることから、使用料収入により汚水処理費用が賄えていない状態にある。また、類似団体平均値と比較しても低い水準である。
５）汚水処理原価（左表１－⑥）
　類似団体平均値と比較して上回っているが、修繕費や動力費など維持管理費の増加が見込まれるため、更なる経費削減に努める必要がある。
６）施設利用率（左表１－⑦）
　類似団体平均値と比較して高い利用率になっている。
７）水洗化率（左表１－⑧）
　類似団体平均値と比較して高い水準となっている。</t>
    <rPh sb="67" eb="68">
      <t>イマ</t>
    </rPh>
    <rPh sb="70" eb="73">
      <t>クリイレキン</t>
    </rPh>
    <rPh sb="74" eb="76">
      <t>イゾン</t>
    </rPh>
    <rPh sb="78" eb="82">
      <t>シュウニュウコウゾウ</t>
    </rPh>
    <rPh sb="91" eb="92">
      <t>サラ</t>
    </rPh>
    <rPh sb="94" eb="96">
      <t>シュウニュウ</t>
    </rPh>
    <rPh sb="97" eb="99">
      <t>カクホ</t>
    </rPh>
    <rPh sb="100" eb="104">
      <t>ケイヒサクゲン</t>
    </rPh>
    <rPh sb="105" eb="106">
      <t>ツト</t>
    </rPh>
    <rPh sb="108" eb="110">
      <t>ヒツヨウ</t>
    </rPh>
    <rPh sb="130" eb="137">
      <t>ルイジダンタイヘイキンアタイ</t>
    </rPh>
    <rPh sb="138" eb="140">
      <t>ヒカク</t>
    </rPh>
    <rPh sb="142" eb="143">
      <t>タカ</t>
    </rPh>
    <rPh sb="144" eb="146">
      <t>スイジュン</t>
    </rPh>
    <rPh sb="162" eb="164">
      <t>シタマワ</t>
    </rPh>
    <rPh sb="199" eb="204">
      <t>ガンキンショウカンキン</t>
    </rPh>
    <rPh sb="204" eb="206">
      <t>ジタイ</t>
    </rPh>
    <rPh sb="207" eb="209">
      <t>コンゴ</t>
    </rPh>
    <rPh sb="209" eb="211">
      <t>ゲンショウ</t>
    </rPh>
    <rPh sb="211" eb="213">
      <t>ケイコウ</t>
    </rPh>
    <rPh sb="388" eb="390">
      <t>ヒカク</t>
    </rPh>
    <rPh sb="392" eb="393">
      <t>ウワ</t>
    </rPh>
    <rPh sb="400" eb="402">
      <t>シュウゼン</t>
    </rPh>
    <rPh sb="446" eb="450">
      <t>シセツリヨウ</t>
    </rPh>
    <rPh sb="466" eb="467">
      <t>チ</t>
    </rPh>
    <rPh sb="468" eb="470">
      <t>ヒカク</t>
    </rPh>
    <rPh sb="472" eb="473">
      <t>タカ</t>
    </rPh>
    <rPh sb="508" eb="510">
      <t>ヒカク</t>
    </rPh>
    <rPh sb="514" eb="516">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</si>
</sst>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FD4-4B36-8E4D-33CA7C6D6A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0.01</c:v>
                </c:pt>
              </c:numCache>
            </c:numRef>
          </c:val>
          <c:smooth val="0"/>
          <c:extLst>
            <c:ext xmlns:c16="http://schemas.microsoft.com/office/drawing/2014/chart" uri="{C3380CC4-5D6E-409C-BE32-E72D297353CC}">
              <c16:uniqueId val="{00000001-DFD4-4B36-8E4D-33CA7C6D6A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73.72</c:v>
                </c:pt>
                <c:pt idx="2">
                  <c:v>75.5</c:v>
                </c:pt>
                <c:pt idx="3">
                  <c:v>75.010000000000005</c:v>
                </c:pt>
                <c:pt idx="4">
                  <c:v>71.44</c:v>
                </c:pt>
              </c:numCache>
            </c:numRef>
          </c:val>
          <c:extLst>
            <c:ext xmlns:c16="http://schemas.microsoft.com/office/drawing/2014/chart" uri="{C3380CC4-5D6E-409C-BE32-E72D297353CC}">
              <c16:uniqueId val="{00000000-2C61-4221-AFD2-4C457C2EDBC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52.9</c:v>
                </c:pt>
              </c:numCache>
            </c:numRef>
          </c:val>
          <c:smooth val="0"/>
          <c:extLst>
            <c:ext xmlns:c16="http://schemas.microsoft.com/office/drawing/2014/chart" uri="{C3380CC4-5D6E-409C-BE32-E72D297353CC}">
              <c16:uniqueId val="{00000001-2C61-4221-AFD2-4C457C2EDBC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96.15</c:v>
                </c:pt>
                <c:pt idx="2">
                  <c:v>98.49</c:v>
                </c:pt>
                <c:pt idx="3">
                  <c:v>98.75</c:v>
                </c:pt>
                <c:pt idx="4">
                  <c:v>98.75</c:v>
                </c:pt>
              </c:numCache>
            </c:numRef>
          </c:val>
          <c:extLst>
            <c:ext xmlns:c16="http://schemas.microsoft.com/office/drawing/2014/chart" uri="{C3380CC4-5D6E-409C-BE32-E72D297353CC}">
              <c16:uniqueId val="{00000000-8EEC-4CBB-8A8D-3BBF6759482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90.3</c:v>
                </c:pt>
              </c:numCache>
            </c:numRef>
          </c:val>
          <c:smooth val="0"/>
          <c:extLst>
            <c:ext xmlns:c16="http://schemas.microsoft.com/office/drawing/2014/chart" uri="{C3380CC4-5D6E-409C-BE32-E72D297353CC}">
              <c16:uniqueId val="{00000001-8EEC-4CBB-8A8D-3BBF6759482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116.84</c:v>
                </c:pt>
                <c:pt idx="2">
                  <c:v>117.26</c:v>
                </c:pt>
                <c:pt idx="3">
                  <c:v>115.76</c:v>
                </c:pt>
                <c:pt idx="4">
                  <c:v>116.18</c:v>
                </c:pt>
              </c:numCache>
            </c:numRef>
          </c:val>
          <c:extLst>
            <c:ext xmlns:c16="http://schemas.microsoft.com/office/drawing/2014/chart" uri="{C3380CC4-5D6E-409C-BE32-E72D297353CC}">
              <c16:uniqueId val="{00000000-AF3D-4827-8126-2C3D395AA4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101.91</c:v>
                </c:pt>
              </c:numCache>
            </c:numRef>
          </c:val>
          <c:smooth val="0"/>
          <c:extLst>
            <c:ext xmlns:c16="http://schemas.microsoft.com/office/drawing/2014/chart" uri="{C3380CC4-5D6E-409C-BE32-E72D297353CC}">
              <c16:uniqueId val="{00000001-AF3D-4827-8126-2C3D395AA4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3.8</c:v>
                </c:pt>
                <c:pt idx="2">
                  <c:v>7.29</c:v>
                </c:pt>
                <c:pt idx="3">
                  <c:v>10.71</c:v>
                </c:pt>
                <c:pt idx="4">
                  <c:v>14.06</c:v>
                </c:pt>
              </c:numCache>
            </c:numRef>
          </c:val>
          <c:extLst>
            <c:ext xmlns:c16="http://schemas.microsoft.com/office/drawing/2014/chart" uri="{C3380CC4-5D6E-409C-BE32-E72D297353CC}">
              <c16:uniqueId val="{00000000-ADAB-48E4-8B68-132DA7859A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28.79</c:v>
                </c:pt>
              </c:numCache>
            </c:numRef>
          </c:val>
          <c:smooth val="0"/>
          <c:extLst>
            <c:ext xmlns:c16="http://schemas.microsoft.com/office/drawing/2014/chart" uri="{C3380CC4-5D6E-409C-BE32-E72D297353CC}">
              <c16:uniqueId val="{00000001-ADAB-48E4-8B68-132DA7859A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784-43B8-A9E3-5106938669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D784-43B8-A9E3-5106938669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7F6-4E43-B47D-46DC9772541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124.8</c:v>
                </c:pt>
              </c:numCache>
            </c:numRef>
          </c:val>
          <c:smooth val="0"/>
          <c:extLst>
            <c:ext xmlns:c16="http://schemas.microsoft.com/office/drawing/2014/chart" uri="{C3380CC4-5D6E-409C-BE32-E72D297353CC}">
              <c16:uniqueId val="{00000001-17F6-4E43-B47D-46DC9772541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39.07</c:v>
                </c:pt>
                <c:pt idx="2">
                  <c:v>41.15</c:v>
                </c:pt>
                <c:pt idx="3">
                  <c:v>53.16</c:v>
                </c:pt>
                <c:pt idx="4">
                  <c:v>63.1</c:v>
                </c:pt>
              </c:numCache>
            </c:numRef>
          </c:val>
          <c:extLst>
            <c:ext xmlns:c16="http://schemas.microsoft.com/office/drawing/2014/chart" uri="{C3380CC4-5D6E-409C-BE32-E72D297353CC}">
              <c16:uniqueId val="{00000000-3655-4D6D-A3F7-9C291C3AD4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35.42</c:v>
                </c:pt>
              </c:numCache>
            </c:numRef>
          </c:val>
          <c:smooth val="0"/>
          <c:extLst>
            <c:ext xmlns:c16="http://schemas.microsoft.com/office/drawing/2014/chart" uri="{C3380CC4-5D6E-409C-BE32-E72D297353CC}">
              <c16:uniqueId val="{00000001-3655-4D6D-A3F7-9C291C3AD4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3.06</c:v>
                </c:pt>
                <c:pt idx="2">
                  <c:v>2.04</c:v>
                </c:pt>
                <c:pt idx="3" formatCode="#,##0.00;&quot;△&quot;#,##0.00">
                  <c:v>0</c:v>
                </c:pt>
                <c:pt idx="4">
                  <c:v>3.04</c:v>
                </c:pt>
              </c:numCache>
            </c:numRef>
          </c:val>
          <c:extLst>
            <c:ext xmlns:c16="http://schemas.microsoft.com/office/drawing/2014/chart" uri="{C3380CC4-5D6E-409C-BE32-E72D297353CC}">
              <c16:uniqueId val="{00000000-62C1-45E9-9EC0-5430A1BEE0E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718.49</c:v>
                </c:pt>
              </c:numCache>
            </c:numRef>
          </c:val>
          <c:smooth val="0"/>
          <c:extLst>
            <c:ext xmlns:c16="http://schemas.microsoft.com/office/drawing/2014/chart" uri="{C3380CC4-5D6E-409C-BE32-E72D297353CC}">
              <c16:uniqueId val="{00000001-62C1-45E9-9EC0-5430A1BEE0E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51.34</c:v>
                </c:pt>
                <c:pt idx="2">
                  <c:v>50.9</c:v>
                </c:pt>
                <c:pt idx="3">
                  <c:v>46</c:v>
                </c:pt>
                <c:pt idx="4">
                  <c:v>45.37</c:v>
                </c:pt>
              </c:numCache>
            </c:numRef>
          </c:val>
          <c:extLst>
            <c:ext xmlns:c16="http://schemas.microsoft.com/office/drawing/2014/chart" uri="{C3380CC4-5D6E-409C-BE32-E72D297353CC}">
              <c16:uniqueId val="{00000000-F3C1-4F24-99F9-E83C67E7FB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61.82</c:v>
                </c:pt>
              </c:numCache>
            </c:numRef>
          </c:val>
          <c:smooth val="0"/>
          <c:extLst>
            <c:ext xmlns:c16="http://schemas.microsoft.com/office/drawing/2014/chart" uri="{C3380CC4-5D6E-409C-BE32-E72D297353CC}">
              <c16:uniqueId val="{00000001-F3C1-4F24-99F9-E83C67E7FB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232.92</c:v>
                </c:pt>
                <c:pt idx="2">
                  <c:v>235.03</c:v>
                </c:pt>
                <c:pt idx="3">
                  <c:v>260.25</c:v>
                </c:pt>
                <c:pt idx="4">
                  <c:v>264.18</c:v>
                </c:pt>
              </c:numCache>
            </c:numRef>
          </c:val>
          <c:extLst>
            <c:ext xmlns:c16="http://schemas.microsoft.com/office/drawing/2014/chart" uri="{C3380CC4-5D6E-409C-BE32-E72D297353CC}">
              <c16:uniqueId val="{00000000-45A2-4CC6-9D67-9FB64C1193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246.9</c:v>
                </c:pt>
              </c:numCache>
            </c:numRef>
          </c:val>
          <c:smooth val="0"/>
          <c:extLst>
            <c:ext xmlns:c16="http://schemas.microsoft.com/office/drawing/2014/chart" uri="{C3380CC4-5D6E-409C-BE32-E72D297353CC}">
              <c16:uniqueId val="{00000001-45A2-4CC6-9D67-9FB64C1193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下野市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60140</v>
      </c>
      <c r="AM8" s="45"/>
      <c r="AN8" s="45"/>
      <c r="AO8" s="45"/>
      <c r="AP8" s="45"/>
      <c r="AQ8" s="45"/>
      <c r="AR8" s="45"/>
      <c r="AS8" s="45"/>
      <c r="AT8" s="46">
        <f>データ!T6</f>
        <v>74.59</v>
      </c>
      <c r="AU8" s="46"/>
      <c r="AV8" s="46"/>
      <c r="AW8" s="46"/>
      <c r="AX8" s="46"/>
      <c r="AY8" s="46"/>
      <c r="AZ8" s="46"/>
      <c r="BA8" s="46"/>
      <c r="BB8" s="46">
        <f>データ!U6</f>
        <v>806.27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85.04</v>
      </c>
      <c r="J10" s="46"/>
      <c r="K10" s="46"/>
      <c r="L10" s="46"/>
      <c r="M10" s="46"/>
      <c r="N10" s="46"/>
      <c r="O10" s="46"/>
      <c r="P10" s="46">
        <f>データ!P6</f>
        <v>9.7899999999999991</v>
      </c>
      <c r="Q10" s="46"/>
      <c r="R10" s="46"/>
      <c r="S10" s="46"/>
      <c r="T10" s="46"/>
      <c r="U10" s="46"/>
      <c r="V10" s="46"/>
      <c r="W10" s="46">
        <f>データ!Q6</f>
        <v>79.62</v>
      </c>
      <c r="X10" s="46"/>
      <c r="Y10" s="46"/>
      <c r="Z10" s="46"/>
      <c r="AA10" s="46"/>
      <c r="AB10" s="46"/>
      <c r="AC10" s="46"/>
      <c r="AD10" s="45">
        <f>データ!R6</f>
        <v>2530</v>
      </c>
      <c r="AE10" s="45"/>
      <c r="AF10" s="45"/>
      <c r="AG10" s="45"/>
      <c r="AH10" s="45"/>
      <c r="AI10" s="45"/>
      <c r="AJ10" s="45"/>
      <c r="AK10" s="2"/>
      <c r="AL10" s="45">
        <f>データ!V6</f>
        <v>5851</v>
      </c>
      <c r="AM10" s="45"/>
      <c r="AN10" s="45"/>
      <c r="AO10" s="45"/>
      <c r="AP10" s="45"/>
      <c r="AQ10" s="45"/>
      <c r="AR10" s="45"/>
      <c r="AS10" s="45"/>
      <c r="AT10" s="46">
        <f>データ!W6</f>
        <v>3.59</v>
      </c>
      <c r="AU10" s="46"/>
      <c r="AV10" s="46"/>
      <c r="AW10" s="46"/>
      <c r="AX10" s="46"/>
      <c r="AY10" s="46"/>
      <c r="AZ10" s="46"/>
      <c r="BA10" s="46"/>
      <c r="BB10" s="46">
        <f>データ!X6</f>
        <v>1629.81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BBb3nP52qpT4RX8PlbGKK2Jl9g+9Vb5z/cSD8NYBN1ARy4waDMXmVxqMz6r18c4IadZA86E99vet0VHG49Zesg==" saltValue="EGvWUXOCqhWLS/1hkxka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92169</v>
      </c>
      <c r="D6" s="19">
        <f t="shared" si="3"/>
        <v>46</v>
      </c>
      <c r="E6" s="19">
        <f t="shared" si="3"/>
        <v>17</v>
      </c>
      <c r="F6" s="19">
        <f t="shared" si="3"/>
        <v>5</v>
      </c>
      <c r="G6" s="19">
        <f t="shared" si="3"/>
        <v>0</v>
      </c>
      <c r="H6" s="19" t="str">
        <f t="shared" si="3"/>
        <v>栃木県　下野市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85.04</v>
      </c>
      <c r="P6" s="20">
        <f t="shared" si="3"/>
        <v>9.7899999999999991</v>
      </c>
      <c r="Q6" s="20">
        <f t="shared" si="3"/>
        <v>79.62</v>
      </c>
      <c r="R6" s="20">
        <f t="shared" si="3"/>
        <v>2530</v>
      </c>
      <c r="S6" s="20">
        <f t="shared" si="3"/>
        <v>60140</v>
      </c>
      <c r="T6" s="20">
        <f t="shared" si="3"/>
        <v>74.59</v>
      </c>
      <c r="U6" s="20">
        <f t="shared" si="3"/>
        <v>806.27</v>
      </c>
      <c r="V6" s="20">
        <f t="shared" si="3"/>
        <v>5851</v>
      </c>
      <c r="W6" s="20">
        <f t="shared" si="3"/>
        <v>3.59</v>
      </c>
      <c r="X6" s="20">
        <f t="shared" si="3"/>
        <v>1629.81</v>
      </c>
      <c r="Y6" s="21" t="str">
        <f>IF(Y7="",NA(),Y7)</f>
        <v>-</v>
      </c>
      <c r="Z6" s="21">
        <f t="shared" ref="Z6:AH6" si="4">IF(Z7="",NA(),Z7)</f>
        <v>116.84</v>
      </c>
      <c r="AA6" s="21">
        <f t="shared" si="4"/>
        <v>117.26</v>
      </c>
      <c r="AB6" s="21">
        <f t="shared" si="4"/>
        <v>115.76</v>
      </c>
      <c r="AC6" s="21">
        <f t="shared" si="4"/>
        <v>116.18</v>
      </c>
      <c r="AD6" s="21" t="str">
        <f t="shared" si="4"/>
        <v>-</v>
      </c>
      <c r="AE6" s="21">
        <f t="shared" si="4"/>
        <v>103.6</v>
      </c>
      <c r="AF6" s="21">
        <f t="shared" si="4"/>
        <v>106.37</v>
      </c>
      <c r="AG6" s="21">
        <f t="shared" si="4"/>
        <v>106.07</v>
      </c>
      <c r="AH6" s="21">
        <f t="shared" si="4"/>
        <v>101.91</v>
      </c>
      <c r="AI6" s="20" t="str">
        <f>IF(AI7="","",IF(AI7="-","【-】","【"&amp;SUBSTITUTE(TEXT(AI7,"#,##0.00"),"-","△")&amp;"】"))</f>
        <v>【103.61】</v>
      </c>
      <c r="AJ6" s="21" t="str">
        <f>IF(AJ7="",NA(),AJ7)</f>
        <v>-</v>
      </c>
      <c r="AK6" s="20">
        <f t="shared" ref="AK6:AS6" si="5">IF(AK7="",NA(),AK7)</f>
        <v>0</v>
      </c>
      <c r="AL6" s="20">
        <f t="shared" si="5"/>
        <v>0</v>
      </c>
      <c r="AM6" s="20">
        <f t="shared" si="5"/>
        <v>0</v>
      </c>
      <c r="AN6" s="20">
        <f t="shared" si="5"/>
        <v>0</v>
      </c>
      <c r="AO6" s="21" t="str">
        <f t="shared" si="5"/>
        <v>-</v>
      </c>
      <c r="AP6" s="21">
        <f t="shared" si="5"/>
        <v>193.99</v>
      </c>
      <c r="AQ6" s="21">
        <f t="shared" si="5"/>
        <v>139.02000000000001</v>
      </c>
      <c r="AR6" s="21">
        <f t="shared" si="5"/>
        <v>132.04</v>
      </c>
      <c r="AS6" s="21">
        <f t="shared" si="5"/>
        <v>124.8</v>
      </c>
      <c r="AT6" s="20" t="str">
        <f>IF(AT7="","",IF(AT7="-","【-】","【"&amp;SUBSTITUTE(TEXT(AT7,"#,##0.00"),"-","△")&amp;"】"))</f>
        <v>【133.62】</v>
      </c>
      <c r="AU6" s="21" t="str">
        <f>IF(AU7="",NA(),AU7)</f>
        <v>-</v>
      </c>
      <c r="AV6" s="21">
        <f t="shared" ref="AV6:BD6" si="6">IF(AV7="",NA(),AV7)</f>
        <v>39.07</v>
      </c>
      <c r="AW6" s="21">
        <f t="shared" si="6"/>
        <v>41.15</v>
      </c>
      <c r="AX6" s="21">
        <f t="shared" si="6"/>
        <v>53.16</v>
      </c>
      <c r="AY6" s="21">
        <f t="shared" si="6"/>
        <v>63.1</v>
      </c>
      <c r="AZ6" s="21" t="str">
        <f t="shared" si="6"/>
        <v>-</v>
      </c>
      <c r="BA6" s="21">
        <f t="shared" si="6"/>
        <v>26.99</v>
      </c>
      <c r="BB6" s="21">
        <f t="shared" si="6"/>
        <v>29.13</v>
      </c>
      <c r="BC6" s="21">
        <f t="shared" si="6"/>
        <v>35.69</v>
      </c>
      <c r="BD6" s="21">
        <f t="shared" si="6"/>
        <v>35.42</v>
      </c>
      <c r="BE6" s="20" t="str">
        <f>IF(BE7="","",IF(BE7="-","【-】","【"&amp;SUBSTITUTE(TEXT(BE7,"#,##0.00"),"-","△")&amp;"】"))</f>
        <v>【36.94】</v>
      </c>
      <c r="BF6" s="21" t="str">
        <f>IF(BF7="",NA(),BF7)</f>
        <v>-</v>
      </c>
      <c r="BG6" s="21">
        <f t="shared" ref="BG6:BO6" si="7">IF(BG7="",NA(),BG7)</f>
        <v>3.06</v>
      </c>
      <c r="BH6" s="21">
        <f t="shared" si="7"/>
        <v>2.04</v>
      </c>
      <c r="BI6" s="20">
        <f t="shared" si="7"/>
        <v>0</v>
      </c>
      <c r="BJ6" s="21">
        <f t="shared" si="7"/>
        <v>3.04</v>
      </c>
      <c r="BK6" s="21" t="str">
        <f t="shared" si="7"/>
        <v>-</v>
      </c>
      <c r="BL6" s="21">
        <f t="shared" si="7"/>
        <v>826.83</v>
      </c>
      <c r="BM6" s="21">
        <f t="shared" si="7"/>
        <v>867.83</v>
      </c>
      <c r="BN6" s="21">
        <f t="shared" si="7"/>
        <v>791.76</v>
      </c>
      <c r="BO6" s="21">
        <f t="shared" si="7"/>
        <v>718.49</v>
      </c>
      <c r="BP6" s="20" t="str">
        <f>IF(BP7="","",IF(BP7="-","【-】","【"&amp;SUBSTITUTE(TEXT(BP7,"#,##0.00"),"-","△")&amp;"】"))</f>
        <v>【809.19】</v>
      </c>
      <c r="BQ6" s="21" t="str">
        <f>IF(BQ7="",NA(),BQ7)</f>
        <v>-</v>
      </c>
      <c r="BR6" s="21">
        <f t="shared" ref="BR6:BZ6" si="8">IF(BR7="",NA(),BR7)</f>
        <v>51.34</v>
      </c>
      <c r="BS6" s="21">
        <f t="shared" si="8"/>
        <v>50.9</v>
      </c>
      <c r="BT6" s="21">
        <f t="shared" si="8"/>
        <v>46</v>
      </c>
      <c r="BU6" s="21">
        <f t="shared" si="8"/>
        <v>45.37</v>
      </c>
      <c r="BV6" s="21" t="str">
        <f t="shared" si="8"/>
        <v>-</v>
      </c>
      <c r="BW6" s="21">
        <f t="shared" si="8"/>
        <v>57.31</v>
      </c>
      <c r="BX6" s="21">
        <f t="shared" si="8"/>
        <v>57.08</v>
      </c>
      <c r="BY6" s="21">
        <f t="shared" si="8"/>
        <v>56.26</v>
      </c>
      <c r="BZ6" s="21">
        <f t="shared" si="8"/>
        <v>61.82</v>
      </c>
      <c r="CA6" s="20" t="str">
        <f>IF(CA7="","",IF(CA7="-","【-】","【"&amp;SUBSTITUTE(TEXT(CA7,"#,##0.00"),"-","△")&amp;"】"))</f>
        <v>【57.02】</v>
      </c>
      <c r="CB6" s="21" t="str">
        <f>IF(CB7="",NA(),CB7)</f>
        <v>-</v>
      </c>
      <c r="CC6" s="21">
        <f t="shared" ref="CC6:CK6" si="9">IF(CC7="",NA(),CC7)</f>
        <v>232.92</v>
      </c>
      <c r="CD6" s="21">
        <f t="shared" si="9"/>
        <v>235.03</v>
      </c>
      <c r="CE6" s="21">
        <f t="shared" si="9"/>
        <v>260.25</v>
      </c>
      <c r="CF6" s="21">
        <f t="shared" si="9"/>
        <v>264.18</v>
      </c>
      <c r="CG6" s="21" t="str">
        <f t="shared" si="9"/>
        <v>-</v>
      </c>
      <c r="CH6" s="21">
        <f t="shared" si="9"/>
        <v>273.52</v>
      </c>
      <c r="CI6" s="21">
        <f t="shared" si="9"/>
        <v>274.99</v>
      </c>
      <c r="CJ6" s="21">
        <f t="shared" si="9"/>
        <v>282.08999999999997</v>
      </c>
      <c r="CK6" s="21">
        <f t="shared" si="9"/>
        <v>246.9</v>
      </c>
      <c r="CL6" s="20" t="str">
        <f>IF(CL7="","",IF(CL7="-","【-】","【"&amp;SUBSTITUTE(TEXT(CL7,"#,##0.00"),"-","△")&amp;"】"))</f>
        <v>【273.68】</v>
      </c>
      <c r="CM6" s="21" t="str">
        <f>IF(CM7="",NA(),CM7)</f>
        <v>-</v>
      </c>
      <c r="CN6" s="21">
        <f t="shared" ref="CN6:CV6" si="10">IF(CN7="",NA(),CN7)</f>
        <v>73.72</v>
      </c>
      <c r="CO6" s="21">
        <f t="shared" si="10"/>
        <v>75.5</v>
      </c>
      <c r="CP6" s="21">
        <f t="shared" si="10"/>
        <v>75.010000000000005</v>
      </c>
      <c r="CQ6" s="21">
        <f t="shared" si="10"/>
        <v>71.44</v>
      </c>
      <c r="CR6" s="21" t="str">
        <f t="shared" si="10"/>
        <v>-</v>
      </c>
      <c r="CS6" s="21">
        <f t="shared" si="10"/>
        <v>50.14</v>
      </c>
      <c r="CT6" s="21">
        <f t="shared" si="10"/>
        <v>54.83</v>
      </c>
      <c r="CU6" s="21">
        <f t="shared" si="10"/>
        <v>66.53</v>
      </c>
      <c r="CV6" s="21">
        <f t="shared" si="10"/>
        <v>52.9</v>
      </c>
      <c r="CW6" s="20" t="str">
        <f>IF(CW7="","",IF(CW7="-","【-】","【"&amp;SUBSTITUTE(TEXT(CW7,"#,##0.00"),"-","△")&amp;"】"))</f>
        <v>【52.55】</v>
      </c>
      <c r="CX6" s="21" t="str">
        <f>IF(CX7="",NA(),CX7)</f>
        <v>-</v>
      </c>
      <c r="CY6" s="21">
        <f t="shared" ref="CY6:DG6" si="11">IF(CY7="",NA(),CY7)</f>
        <v>96.15</v>
      </c>
      <c r="CZ6" s="21">
        <f t="shared" si="11"/>
        <v>98.49</v>
      </c>
      <c r="DA6" s="21">
        <f t="shared" si="11"/>
        <v>98.75</v>
      </c>
      <c r="DB6" s="21">
        <f t="shared" si="11"/>
        <v>98.75</v>
      </c>
      <c r="DC6" s="21" t="str">
        <f t="shared" si="11"/>
        <v>-</v>
      </c>
      <c r="DD6" s="21">
        <f t="shared" si="11"/>
        <v>84.98</v>
      </c>
      <c r="DE6" s="21">
        <f t="shared" si="11"/>
        <v>84.7</v>
      </c>
      <c r="DF6" s="21">
        <f t="shared" si="11"/>
        <v>84.67</v>
      </c>
      <c r="DG6" s="21">
        <f t="shared" si="11"/>
        <v>90.3</v>
      </c>
      <c r="DH6" s="20" t="str">
        <f>IF(DH7="","",IF(DH7="-","【-】","【"&amp;SUBSTITUTE(TEXT(DH7,"#,##0.00"),"-","△")&amp;"】"))</f>
        <v>【87.30】</v>
      </c>
      <c r="DI6" s="21" t="str">
        <f>IF(DI7="",NA(),DI7)</f>
        <v>-</v>
      </c>
      <c r="DJ6" s="21">
        <f t="shared" ref="DJ6:DR6" si="12">IF(DJ7="",NA(),DJ7)</f>
        <v>3.8</v>
      </c>
      <c r="DK6" s="21">
        <f t="shared" si="12"/>
        <v>7.29</v>
      </c>
      <c r="DL6" s="21">
        <f t="shared" si="12"/>
        <v>10.71</v>
      </c>
      <c r="DM6" s="21">
        <f t="shared" si="12"/>
        <v>14.06</v>
      </c>
      <c r="DN6" s="21" t="str">
        <f t="shared" si="12"/>
        <v>-</v>
      </c>
      <c r="DO6" s="21">
        <f t="shared" si="12"/>
        <v>23.06</v>
      </c>
      <c r="DP6" s="21">
        <f t="shared" si="12"/>
        <v>20.34</v>
      </c>
      <c r="DQ6" s="21">
        <f t="shared" si="12"/>
        <v>21.85</v>
      </c>
      <c r="DR6" s="21">
        <f t="shared" si="12"/>
        <v>28.79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0.25</v>
      </c>
      <c r="EM6" s="21">
        <f t="shared" si="14"/>
        <v>0.05</v>
      </c>
      <c r="EN6" s="21">
        <f t="shared" si="14"/>
        <v>0.01</v>
      </c>
      <c r="EO6" s="20" t="str">
        <f>IF(EO7="","",IF(EO7="-","【-】","【"&amp;SUBSTITUTE(TEXT(EO7,"#,##0.00"),"-","△")&amp;"】"))</f>
        <v>【0.02】</v>
      </c>
    </row>
    <row r="7" spans="1:148" s="22" customFormat="1" x14ac:dyDescent="0.2">
      <c r="A7" s="14"/>
      <c r="B7" s="23">
        <v>2022</v>
      </c>
      <c r="C7" s="23">
        <v>92169</v>
      </c>
      <c r="D7" s="23">
        <v>46</v>
      </c>
      <c r="E7" s="23">
        <v>17</v>
      </c>
      <c r="F7" s="23">
        <v>5</v>
      </c>
      <c r="G7" s="23">
        <v>0</v>
      </c>
      <c r="H7" s="23" t="s">
        <v>96</v>
      </c>
      <c r="I7" s="23" t="s">
        <v>97</v>
      </c>
      <c r="J7" s="23" t="s">
        <v>98</v>
      </c>
      <c r="K7" s="23" t="s">
        <v>99</v>
      </c>
      <c r="L7" s="23" t="s">
        <v>100</v>
      </c>
      <c r="M7" s="23" t="s">
        <v>101</v>
      </c>
      <c r="N7" s="24" t="s">
        <v>102</v>
      </c>
      <c r="O7" s="24">
        <v>85.04</v>
      </c>
      <c r="P7" s="24">
        <v>9.7899999999999991</v>
      </c>
      <c r="Q7" s="24">
        <v>79.62</v>
      </c>
      <c r="R7" s="24">
        <v>2530</v>
      </c>
      <c r="S7" s="24">
        <v>60140</v>
      </c>
      <c r="T7" s="24">
        <v>74.59</v>
      </c>
      <c r="U7" s="24">
        <v>806.27</v>
      </c>
      <c r="V7" s="24">
        <v>5851</v>
      </c>
      <c r="W7" s="24">
        <v>3.59</v>
      </c>
      <c r="X7" s="24">
        <v>1629.81</v>
      </c>
      <c r="Y7" s="24" t="s">
        <v>102</v>
      </c>
      <c r="Z7" s="24">
        <v>116.84</v>
      </c>
      <c r="AA7" s="24">
        <v>117.26</v>
      </c>
      <c r="AB7" s="24">
        <v>115.76</v>
      </c>
      <c r="AC7" s="24">
        <v>116.18</v>
      </c>
      <c r="AD7" s="24" t="s">
        <v>102</v>
      </c>
      <c r="AE7" s="24">
        <v>103.6</v>
      </c>
      <c r="AF7" s="24">
        <v>106.37</v>
      </c>
      <c r="AG7" s="24">
        <v>106.07</v>
      </c>
      <c r="AH7" s="24">
        <v>101.91</v>
      </c>
      <c r="AI7" s="24">
        <v>103.61</v>
      </c>
      <c r="AJ7" s="24" t="s">
        <v>102</v>
      </c>
      <c r="AK7" s="24">
        <v>0</v>
      </c>
      <c r="AL7" s="24">
        <v>0</v>
      </c>
      <c r="AM7" s="24">
        <v>0</v>
      </c>
      <c r="AN7" s="24">
        <v>0</v>
      </c>
      <c r="AO7" s="24" t="s">
        <v>102</v>
      </c>
      <c r="AP7" s="24">
        <v>193.99</v>
      </c>
      <c r="AQ7" s="24">
        <v>139.02000000000001</v>
      </c>
      <c r="AR7" s="24">
        <v>132.04</v>
      </c>
      <c r="AS7" s="24">
        <v>124.8</v>
      </c>
      <c r="AT7" s="24">
        <v>133.62</v>
      </c>
      <c r="AU7" s="24" t="s">
        <v>102</v>
      </c>
      <c r="AV7" s="24">
        <v>39.07</v>
      </c>
      <c r="AW7" s="24">
        <v>41.15</v>
      </c>
      <c r="AX7" s="24">
        <v>53.16</v>
      </c>
      <c r="AY7" s="24">
        <v>63.1</v>
      </c>
      <c r="AZ7" s="24" t="s">
        <v>102</v>
      </c>
      <c r="BA7" s="24">
        <v>26.99</v>
      </c>
      <c r="BB7" s="24">
        <v>29.13</v>
      </c>
      <c r="BC7" s="24">
        <v>35.69</v>
      </c>
      <c r="BD7" s="24">
        <v>35.42</v>
      </c>
      <c r="BE7" s="24">
        <v>36.94</v>
      </c>
      <c r="BF7" s="24" t="s">
        <v>102</v>
      </c>
      <c r="BG7" s="24">
        <v>3.06</v>
      </c>
      <c r="BH7" s="24">
        <v>2.04</v>
      </c>
      <c r="BI7" s="24">
        <v>0</v>
      </c>
      <c r="BJ7" s="24">
        <v>3.04</v>
      </c>
      <c r="BK7" s="24" t="s">
        <v>102</v>
      </c>
      <c r="BL7" s="24">
        <v>826.83</v>
      </c>
      <c r="BM7" s="24">
        <v>867.83</v>
      </c>
      <c r="BN7" s="24">
        <v>791.76</v>
      </c>
      <c r="BO7" s="24">
        <v>718.49</v>
      </c>
      <c r="BP7" s="24">
        <v>809.19</v>
      </c>
      <c r="BQ7" s="24" t="s">
        <v>102</v>
      </c>
      <c r="BR7" s="24">
        <v>51.34</v>
      </c>
      <c r="BS7" s="24">
        <v>50.9</v>
      </c>
      <c r="BT7" s="24">
        <v>46</v>
      </c>
      <c r="BU7" s="24">
        <v>45.37</v>
      </c>
      <c r="BV7" s="24" t="s">
        <v>102</v>
      </c>
      <c r="BW7" s="24">
        <v>57.31</v>
      </c>
      <c r="BX7" s="24">
        <v>57.08</v>
      </c>
      <c r="BY7" s="24">
        <v>56.26</v>
      </c>
      <c r="BZ7" s="24">
        <v>61.82</v>
      </c>
      <c r="CA7" s="24">
        <v>57.02</v>
      </c>
      <c r="CB7" s="24" t="s">
        <v>102</v>
      </c>
      <c r="CC7" s="24">
        <v>232.92</v>
      </c>
      <c r="CD7" s="24">
        <v>235.03</v>
      </c>
      <c r="CE7" s="24">
        <v>260.25</v>
      </c>
      <c r="CF7" s="24">
        <v>264.18</v>
      </c>
      <c r="CG7" s="24" t="s">
        <v>102</v>
      </c>
      <c r="CH7" s="24">
        <v>273.52</v>
      </c>
      <c r="CI7" s="24">
        <v>274.99</v>
      </c>
      <c r="CJ7" s="24">
        <v>282.08999999999997</v>
      </c>
      <c r="CK7" s="24">
        <v>246.9</v>
      </c>
      <c r="CL7" s="24">
        <v>273.68</v>
      </c>
      <c r="CM7" s="24" t="s">
        <v>102</v>
      </c>
      <c r="CN7" s="24">
        <v>73.72</v>
      </c>
      <c r="CO7" s="24">
        <v>75.5</v>
      </c>
      <c r="CP7" s="24">
        <v>75.010000000000005</v>
      </c>
      <c r="CQ7" s="24">
        <v>71.44</v>
      </c>
      <c r="CR7" s="24" t="s">
        <v>102</v>
      </c>
      <c r="CS7" s="24">
        <v>50.14</v>
      </c>
      <c r="CT7" s="24">
        <v>54.83</v>
      </c>
      <c r="CU7" s="24">
        <v>66.53</v>
      </c>
      <c r="CV7" s="24">
        <v>52.9</v>
      </c>
      <c r="CW7" s="24">
        <v>52.55</v>
      </c>
      <c r="CX7" s="24" t="s">
        <v>102</v>
      </c>
      <c r="CY7" s="24">
        <v>96.15</v>
      </c>
      <c r="CZ7" s="24">
        <v>98.49</v>
      </c>
      <c r="DA7" s="24">
        <v>98.75</v>
      </c>
      <c r="DB7" s="24">
        <v>98.75</v>
      </c>
      <c r="DC7" s="24" t="s">
        <v>102</v>
      </c>
      <c r="DD7" s="24">
        <v>84.98</v>
      </c>
      <c r="DE7" s="24">
        <v>84.7</v>
      </c>
      <c r="DF7" s="24">
        <v>84.67</v>
      </c>
      <c r="DG7" s="24">
        <v>90.3</v>
      </c>
      <c r="DH7" s="24">
        <v>87.3</v>
      </c>
      <c r="DI7" s="24" t="s">
        <v>102</v>
      </c>
      <c r="DJ7" s="24">
        <v>3.8</v>
      </c>
      <c r="DK7" s="24">
        <v>7.29</v>
      </c>
      <c r="DL7" s="24">
        <v>10.71</v>
      </c>
      <c r="DM7" s="24">
        <v>14.06</v>
      </c>
      <c r="DN7" s="24" t="s">
        <v>102</v>
      </c>
      <c r="DO7" s="24">
        <v>23.06</v>
      </c>
      <c r="DP7" s="24">
        <v>20.34</v>
      </c>
      <c r="DQ7" s="24">
        <v>21.85</v>
      </c>
      <c r="DR7" s="24">
        <v>28.79</v>
      </c>
      <c r="DS7" s="24">
        <v>27.11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0.25</v>
      </c>
      <c r="EM7" s="24">
        <v>0.05</v>
      </c>
      <c r="EN7" s="24">
        <v>0.01</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2024-01-23T06:27:52Z</cp:lastPrinted>
  <dcterms:created xsi:type="dcterms:W3CDTF">2023-12-12T01:00:52Z</dcterms:created>
  <dcterms:modified xsi:type="dcterms:W3CDTF">2024-02-26T12:08:01Z</dcterms:modified>
  <cp:category/>
</cp:coreProperties>
</file>