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4525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<sst xmlns="http://schemas.openxmlformats.org/spreadsheetml/2006/main" count="221" uniqueCount="111">
  <si>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</si>
  <si>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</si>
  <si>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</si>
  <si>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</si>
  <si>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</si>
  <si>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</si>
  <si>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</si>
  <si>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</si>
  <si>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</si>
  <si>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</si>
  <si>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</si>
  <si>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</si>
  <si>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</si>
  <si>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</si>
  <si>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</si>
  <si>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</si>
  <si>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</si>
  <si>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</si>
  <si>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</si>
  <si>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</si>
  <si>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</si>
  <si>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</si>
  <si>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</si>
  <si>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</si>
  <si>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</si>
  <si>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</si>
  <si>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</si>
  <si>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</si>
  <si>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</si>
  <si>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</si>
  <si>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</si>
  <si>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</si>
  <si>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</si>
  <si>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</si>
  <si>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</si>
  <si>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</si>
  <si>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</si>
  <si>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</si>
  <si>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</si>
  <si>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</si>
  <si>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</si>
  <si>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</si>
  <si>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</si>
  <si>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</si>
  <si>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</si>
  <si>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</si>
  <si>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</si>
  <si>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</si>
  <si>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</si>
  <si>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</si>
  <si>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</si>
  <si>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</si>
  <si>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</si>
  <si>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</si>
  <si>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</si>
  <si>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</si>
  <si>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</si>
  <si>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</si>
  <si>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</si>
  <si>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</si>
  <si>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</si>
  <si>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</si>
  <si>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</si>
  <si>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</si>
  <si>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</si>
  <si>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</si>
  <si>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</si>
  <si>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</si>
  <si>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</si>
  <si>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</si>
  <si>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</si>
  <si>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</si>
  <si>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</si>
  <si>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</si>
  <si>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</si>
  <si>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</si>
  <si>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</si>
  <si>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</si>
  <si>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</si>
  <si>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</si>
  <si>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</si>
  <si>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</si>
  <si>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</si>
  <si>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</si>
  <si>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</si>
  <si>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</si>
  <si>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</si>
  <si>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</si>
  <si>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</si>
  <si>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</si>
  <si>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</si>
  <si>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</si>
  <si>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</si>
  <si>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</si>
  <si>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</si>
  <si>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</si>
  <si>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下野市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</si>
  <si>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</si>
  <si>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</si>
  <si>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</si>
  <si>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</si>
  <si>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</si>
  <si>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</si>
  <si>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</si>
  <si>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</si>
  <si>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</si>
  <si>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</si>
  <si>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</si>
  <si>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H26年度の総収益301,522千円における料金収入の構成比率は21.7％で、前年度比0.6％の増加となっている。また、繰入金の構成比率は77.5％で、0.4％の増加となっている。総収益における繰入金の占める割合が70％台で推移しており、繰入金に依存した収入構造となっている。収益的収支比率はH24年度以降減少傾向にあるため、費用削減により改善を図る必要がある。
④企業債残高対事業規模比率
　類似団体平均値を大きく下回り減少傾向で推移している。H26年度は類似団体平均を1037.9ポイント下回る比率となっている。既に整備が完了し企業債残高は今後も減少傾向で推移し、H44年度償還完了の見込みである。
⑤経費回収率
　類似団体平均値を上回っているものの減少傾向にある。汚水処理費が増加傾向にあり、汚水処理費に係る経費の削減に努める必要がある。
⑥汚水処理原価
　類似団体平均値を下回り推移している。H26年度の汚水処理原価は247.71円である。増加傾向にあるため、汚水処理費の削減と有収水量の増加に努める必要がある。
⑦施設利用率
　類似団体平均値に比べ高い利用率である。
⑧水洗化率
　水洗化率は増加傾向にあり、H26年度は83.83％で類似団体平均値とほぼ同じ水準である。</t>
    <phoneticPr fontId="4"/>
  </si>
  <si>
    <t>③管渠改善率
　H4年度から供用開始しており、現在までのところ更新・修繕等を要する箇所はみられない。</t>
    <phoneticPr fontId="4"/>
  </si>
  <si>
    <t>　類似団体に比べ汚水処理原価は低いものの、経費回収率は減少傾向にある。汚水処理経費の財源は一般会計からの繰入金が多く、改善が必要である。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</si>
</sst>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72480"/>
        <c:axId val="3837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72480"/>
        <c:axId val="38374400"/>
      </c:lineChart>
      <c:dateAx>
        <c:axId val="38372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374400"/>
        <c:crosses val="autoZero"/>
        <c:auto val="1"/>
        <c:lblOffset val="100"/>
        <c:baseTimeUnit val="years"/>
      </c:dateAx>
      <c:valAx>
        <c:axId val="3837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37248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75.62</c:v>
                </c:pt>
                <c:pt idx="2">
                  <c:v>72.69</c:v>
                </c:pt>
                <c:pt idx="3">
                  <c:v>73.34</c:v>
                </c:pt>
                <c:pt idx="4">
                  <c:v>70.72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24800"/>
        <c:axId val="421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24800"/>
        <c:axId val="42126720"/>
      </c:lineChart>
      <c:dateAx>
        <c:axId val="421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126720"/>
        <c:crosses val="autoZero"/>
        <c:auto val="1"/>
        <c:lblOffset val="100"/>
        <c:baseTimeUnit val="years"/>
      </c:dateAx>
      <c:valAx>
        <c:axId val="421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80.55</c:v>
                </c:pt>
                <c:pt idx="2">
                  <c:v>81.849999999999994</c:v>
                </c:pt>
                <c:pt idx="3">
                  <c:v>82.85</c:v>
                </c:pt>
                <c:pt idx="4">
                  <c:v>83.83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32736"/>
        <c:axId val="43334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32736"/>
        <c:axId val="43334656"/>
      </c:lineChart>
      <c:dateAx>
        <c:axId val="4333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34656"/>
        <c:crosses val="autoZero"/>
        <c:auto val="1"/>
        <c:lblOffset val="100"/>
        <c:baseTimeUnit val="years"/>
      </c:dateAx>
      <c:valAx>
        <c:axId val="43334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3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78.92</c:v>
                </c:pt>
                <c:pt idx="1">
                  <c:v>82.62</c:v>
                </c:pt>
                <c:pt idx="2">
                  <c:v>81.12</c:v>
                </c:pt>
                <c:pt idx="3">
                  <c:v>81.069999999999993</c:v>
                </c:pt>
                <c:pt idx="4">
                  <c:v>76.73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698624"/>
        <c:axId val="4070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8624"/>
        <c:axId val="40700544"/>
      </c:lineChart>
      <c:dateAx>
        <c:axId val="4069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00544"/>
        <c:crosses val="autoZero"/>
        <c:auto val="1"/>
        <c:lblOffset val="100"/>
        <c:baseTimeUnit val="years"/>
      </c:dateAx>
      <c:valAx>
        <c:axId val="4070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69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43296"/>
        <c:axId val="4074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43296"/>
        <c:axId val="40745216"/>
      </c:lineChart>
      <c:dateAx>
        <c:axId val="4074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45216"/>
        <c:crosses val="autoZero"/>
        <c:auto val="1"/>
        <c:lblOffset val="100"/>
        <c:baseTimeUnit val="years"/>
      </c:dateAx>
      <c:valAx>
        <c:axId val="4074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4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5680"/>
        <c:axId val="4077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5680"/>
        <c:axId val="40777600"/>
      </c:lineChart>
      <c:dateAx>
        <c:axId val="4077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777600"/>
        <c:crosses val="autoZero"/>
        <c:auto val="1"/>
        <c:lblOffset val="100"/>
        <c:baseTimeUnit val="years"/>
      </c:dateAx>
      <c:valAx>
        <c:axId val="4077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7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99616"/>
        <c:axId val="4080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9616"/>
        <c:axId val="40809984"/>
      </c:lineChart>
      <c:dateAx>
        <c:axId val="40799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809984"/>
        <c:crosses val="autoZero"/>
        <c:auto val="1"/>
        <c:lblOffset val="100"/>
        <c:baseTimeUnit val="years"/>
      </c:dateAx>
      <c:valAx>
        <c:axId val="4080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799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05152"/>
        <c:axId val="41911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11424"/>
      </c:lineChart>
      <c:dateAx>
        <c:axId val="4190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911424"/>
        <c:crosses val="autoZero"/>
        <c:auto val="1"/>
        <c:lblOffset val="100"/>
        <c:baseTimeUnit val="years"/>
      </c:dateAx>
      <c:valAx>
        <c:axId val="41911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0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10.91</c:v>
                </c:pt>
                <c:pt idx="1">
                  <c:v>9.25</c:v>
                </c:pt>
                <c:pt idx="2">
                  <c:v>8.4499999999999993</c:v>
                </c:pt>
                <c:pt idx="3">
                  <c:v>7.65</c:v>
                </c:pt>
                <c:pt idx="4">
                  <c:v>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25248"/>
        <c:axId val="4200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25248"/>
        <c:axId val="42009344"/>
      </c:lineChart>
      <c:dateAx>
        <c:axId val="41925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09344"/>
        <c:crosses val="autoZero"/>
        <c:auto val="1"/>
        <c:lblOffset val="100"/>
        <c:baseTimeUnit val="years"/>
      </c:dateAx>
      <c:valAx>
        <c:axId val="4200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25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49.93</c:v>
                </c:pt>
                <c:pt idx="1">
                  <c:v>66.06</c:v>
                </c:pt>
                <c:pt idx="2">
                  <c:v>55.42</c:v>
                </c:pt>
                <c:pt idx="3">
                  <c:v>63.32</c:v>
                </c:pt>
                <c:pt idx="4">
                  <c:v>51.87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43648"/>
        <c:axId val="42045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43648"/>
        <c:axId val="42045824"/>
      </c:lineChart>
      <c:dateAx>
        <c:axId val="4204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45824"/>
        <c:crosses val="autoZero"/>
        <c:auto val="1"/>
        <c:lblOffset val="100"/>
        <c:baseTimeUnit val="years"/>
      </c:dateAx>
      <c:valAx>
        <c:axId val="42045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4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218.7</c:v>
                </c:pt>
                <c:pt idx="1">
                  <c:v>185.29</c:v>
                </c:pt>
                <c:pt idx="2">
                  <c:v>226.38</c:v>
                </c:pt>
                <c:pt idx="3">
                  <c:v>200.51</c:v>
                </c:pt>
                <c:pt idx="4">
                  <c:v>247.71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67840"/>
        <c:axId val="42074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67840"/>
        <c:axId val="42074112"/>
      </c:lineChart>
      <c:dateAx>
        <c:axId val="42067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074112"/>
        <c:crosses val="autoZero"/>
        <c:auto val="1"/>
        <c:lblOffset val="100"/>
        <c:baseTimeUnit val="years"/>
      </c:dateAx>
      <c:valAx>
        <c:axId val="42074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067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E1" zoomScale="85" zoomScaleNormal="85" workbookViewId="0">
      <selection activeCell="BP87" sqref="BP87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栃木県　下野市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60235</v>
      </c>
      <c r="AM8" s="47"/>
      <c r="AN8" s="47"/>
      <c r="AO8" s="47"/>
      <c r="AP8" s="47"/>
      <c r="AQ8" s="47"/>
      <c r="AR8" s="47"/>
      <c r="AS8" s="47"/>
      <c r="AT8" s="43">
        <f>データ!S6</f>
        <v>74.59</v>
      </c>
      <c r="AU8" s="43"/>
      <c r="AV8" s="43"/>
      <c r="AW8" s="43"/>
      <c r="AX8" s="43"/>
      <c r="AY8" s="43"/>
      <c r="AZ8" s="43"/>
      <c r="BA8" s="43"/>
      <c r="BB8" s="43">
        <f>データ!T6</f>
        <v>807.55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11.87</v>
      </c>
      <c r="Q10" s="43"/>
      <c r="R10" s="43"/>
      <c r="S10" s="43"/>
      <c r="T10" s="43"/>
      <c r="U10" s="43"/>
      <c r="V10" s="43"/>
      <c r="W10" s="43">
        <f>データ!P6</f>
        <v>73.53</v>
      </c>
      <c r="X10" s="43"/>
      <c r="Y10" s="43"/>
      <c r="Z10" s="43"/>
      <c r="AA10" s="43"/>
      <c r="AB10" s="43"/>
      <c r="AC10" s="43"/>
      <c r="AD10" s="47">
        <f>データ!Q6</f>
        <v>2415</v>
      </c>
      <c r="AE10" s="47"/>
      <c r="AF10" s="47"/>
      <c r="AG10" s="47"/>
      <c r="AH10" s="47"/>
      <c r="AI10" s="47"/>
      <c r="AJ10" s="47"/>
      <c r="AK10" s="2"/>
      <c r="AL10" s="47">
        <f>データ!U6</f>
        <v>7132</v>
      </c>
      <c r="AM10" s="47"/>
      <c r="AN10" s="47"/>
      <c r="AO10" s="47"/>
      <c r="AP10" s="47"/>
      <c r="AQ10" s="47"/>
      <c r="AR10" s="47"/>
      <c r="AS10" s="47"/>
      <c r="AT10" s="43">
        <f>データ!V6</f>
        <v>3.8</v>
      </c>
      <c r="AU10" s="43"/>
      <c r="AV10" s="43"/>
      <c r="AW10" s="43"/>
      <c r="AX10" s="43"/>
      <c r="AY10" s="43"/>
      <c r="AZ10" s="43"/>
      <c r="BA10" s="43"/>
      <c r="BB10" s="43">
        <f>データ!W6</f>
        <v>1876.84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92169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下野市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11.87</v>
      </c>
      <c r="P6" s="32">
        <f t="shared" si="3"/>
        <v>73.53</v>
      </c>
      <c r="Q6" s="32">
        <f t="shared" si="3"/>
        <v>2415</v>
      </c>
      <c r="R6" s="32">
        <f t="shared" si="3"/>
        <v>60235</v>
      </c>
      <c r="S6" s="32">
        <f t="shared" si="3"/>
        <v>74.59</v>
      </c>
      <c r="T6" s="32">
        <f t="shared" si="3"/>
        <v>807.55</v>
      </c>
      <c r="U6" s="32">
        <f t="shared" si="3"/>
        <v>7132</v>
      </c>
      <c r="V6" s="32">
        <f t="shared" si="3"/>
        <v>3.8</v>
      </c>
      <c r="W6" s="32">
        <f t="shared" si="3"/>
        <v>1876.84</v>
      </c>
      <c r="X6" s="33">
        <f>IF(X7="",NA(),X7)</f>
        <v>78.92</v>
      </c>
      <c r="Y6" s="33">
        <f t="shared" ref="Y6:AG6" si="4">IF(Y7="",NA(),Y7)</f>
        <v>82.62</v>
      </c>
      <c r="Z6" s="33">
        <f t="shared" si="4"/>
        <v>81.12</v>
      </c>
      <c r="AA6" s="33">
        <f t="shared" si="4"/>
        <v>81.069999999999993</v>
      </c>
      <c r="AB6" s="33">
        <f t="shared" si="4"/>
        <v>76.73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10.91</v>
      </c>
      <c r="BF6" s="33">
        <f t="shared" ref="BF6:BN6" si="7">IF(BF7="",NA(),BF7)</f>
        <v>9.25</v>
      </c>
      <c r="BG6" s="33">
        <f t="shared" si="7"/>
        <v>8.4499999999999993</v>
      </c>
      <c r="BH6" s="33">
        <f t="shared" si="7"/>
        <v>7.65</v>
      </c>
      <c r="BI6" s="33">
        <f t="shared" si="7"/>
        <v>6.9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49.93</v>
      </c>
      <c r="BQ6" s="33">
        <f t="shared" ref="BQ6:BY6" si="8">IF(BQ7="",NA(),BQ7)</f>
        <v>66.06</v>
      </c>
      <c r="BR6" s="33">
        <f t="shared" si="8"/>
        <v>55.42</v>
      </c>
      <c r="BS6" s="33">
        <f t="shared" si="8"/>
        <v>63.32</v>
      </c>
      <c r="BT6" s="33">
        <f t="shared" si="8"/>
        <v>51.87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218.7</v>
      </c>
      <c r="CB6" s="33">
        <f t="shared" ref="CB6:CJ6" si="9">IF(CB7="",NA(),CB7)</f>
        <v>185.29</v>
      </c>
      <c r="CC6" s="33">
        <f t="shared" si="9"/>
        <v>226.38</v>
      </c>
      <c r="CD6" s="33">
        <f t="shared" si="9"/>
        <v>200.51</v>
      </c>
      <c r="CE6" s="33">
        <f t="shared" si="9"/>
        <v>247.71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75.239999999999995</v>
      </c>
      <c r="CM6" s="33">
        <f t="shared" ref="CM6:CU6" si="10">IF(CM7="",NA(),CM7)</f>
        <v>75.62</v>
      </c>
      <c r="CN6" s="33">
        <f t="shared" si="10"/>
        <v>72.69</v>
      </c>
      <c r="CO6" s="33">
        <f t="shared" si="10"/>
        <v>73.34</v>
      </c>
      <c r="CP6" s="33">
        <f t="shared" si="10"/>
        <v>70.72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80.47</v>
      </c>
      <c r="CX6" s="33">
        <f t="shared" ref="CX6:DF6" si="11">IF(CX7="",NA(),CX7)</f>
        <v>80.55</v>
      </c>
      <c r="CY6" s="33">
        <f t="shared" si="11"/>
        <v>81.849999999999994</v>
      </c>
      <c r="CZ6" s="33">
        <f t="shared" si="11"/>
        <v>82.85</v>
      </c>
      <c r="DA6" s="33">
        <f t="shared" si="11"/>
        <v>83.83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92169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11.87</v>
      </c>
      <c r="P7" s="36">
        <v>73.53</v>
      </c>
      <c r="Q7" s="36">
        <v>2415</v>
      </c>
      <c r="R7" s="36">
        <v>60235</v>
      </c>
      <c r="S7" s="36">
        <v>74.59</v>
      </c>
      <c r="T7" s="36">
        <v>807.55</v>
      </c>
      <c r="U7" s="36">
        <v>7132</v>
      </c>
      <c r="V7" s="36">
        <v>3.8</v>
      </c>
      <c r="W7" s="36">
        <v>1876.84</v>
      </c>
      <c r="X7" s="36">
        <v>78.92</v>
      </c>
      <c r="Y7" s="36">
        <v>82.62</v>
      </c>
      <c r="Z7" s="36">
        <v>81.12</v>
      </c>
      <c r="AA7" s="36">
        <v>81.069999999999993</v>
      </c>
      <c r="AB7" s="36">
        <v>76.73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10.91</v>
      </c>
      <c r="BF7" s="36">
        <v>9.25</v>
      </c>
      <c r="BG7" s="36">
        <v>8.4499999999999993</v>
      </c>
      <c r="BH7" s="36">
        <v>7.65</v>
      </c>
      <c r="BI7" s="36">
        <v>6.9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49.93</v>
      </c>
      <c r="BQ7" s="36">
        <v>66.06</v>
      </c>
      <c r="BR7" s="36">
        <v>55.42</v>
      </c>
      <c r="BS7" s="36">
        <v>63.32</v>
      </c>
      <c r="BT7" s="36">
        <v>51.87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218.7</v>
      </c>
      <c r="CB7" s="36">
        <v>185.29</v>
      </c>
      <c r="CC7" s="36">
        <v>226.38</v>
      </c>
      <c r="CD7" s="36">
        <v>200.51</v>
      </c>
      <c r="CE7" s="36">
        <v>247.71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75.239999999999995</v>
      </c>
      <c r="CM7" s="36">
        <v>75.62</v>
      </c>
      <c r="CN7" s="36">
        <v>72.69</v>
      </c>
      <c r="CO7" s="36">
        <v>73.34</v>
      </c>
      <c r="CP7" s="36">
        <v>70.72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80.47</v>
      </c>
      <c r="CX7" s="36">
        <v>80.55</v>
      </c>
      <c r="CY7" s="36">
        <v>81.849999999999994</v>
      </c>
      <c r="CZ7" s="36">
        <v>82.85</v>
      </c>
      <c r="DA7" s="36">
        <v>83.83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渡辺　好美</cp:lastModifiedBy>
  <dcterms:created xsi:type="dcterms:W3CDTF">2016-02-03T09:11:15Z</dcterms:created>
  <dcterms:modified xsi:type="dcterms:W3CDTF">2016-02-16T02:06:56Z</dcterms:modified>
</cp:coreProperties>
</file>