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O6" i="5"/>
  <c r="N6" i="5"/>
  <c r="M6" i="5"/>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<sst xmlns="http://schemas.openxmlformats.org/spreadsheetml/2006/main" count="217" uniqueCount="107">
  <si>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</si>
  <si>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</si>
  <si>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</si>
  <si>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</si>
  <si>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</si>
  <si>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</si>
  <si>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</si>
  <si>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</si>
  <si>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</si>
  <si>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</si>
  <si>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</si>
  <si>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</si>
  <si>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</si>
  <si>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</si>
  <si>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</si>
  <si>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</si>
  <si>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</si>
  <si>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</si>
  <si>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</si>
  <si>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</si>
  <si>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</si>
  <si>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</si>
  <si>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</si>
  <si>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</si>
  <si>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</si>
  <si>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</si>
  <si>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</si>
  <si>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</si>
  <si>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</si>
  <si>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</si>
  <si>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</si>
  <si>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</si>
  <si>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</si>
  <si>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</si>
  <si>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</si>
  <si>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</si>
  <si>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</si>
  <si>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</si>
  <si>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</si>
  <si>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</si>
  <si>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</si>
  <si>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</si>
  <si>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</si>
  <si>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</si>
  <si>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</si>
  <si>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</si>
  <si>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</si>
  <si>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</si>
  <si>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</si>
  <si>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</si>
  <si>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</si>
  <si>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</si>
  <si>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</si>
  <si>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</si>
  <si>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</si>
  <si>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</si>
  <si>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</si>
  <si>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</si>
  <si>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</si>
  <si>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</si>
  <si>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</si>
  <si>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</si>
  <si>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</si>
  <si>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</si>
  <si>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</si>
  <si>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</si>
  <si>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</si>
  <si>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</si>
  <si>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</si>
  <si>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</si>
  <si>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</si>
  <si>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</si>
  <si>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</si>
  <si>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</si>
  <si>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</si>
  <si>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</si>
  <si>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</si>
  <si>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</si>
  <si>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</si>
  <si>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</si>
  <si>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</si>
  <si>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</si>
  <si>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</si>
  <si>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</si>
  <si>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</si>
  <si>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</si>
  <si>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</si>
  <si>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</si>
  <si>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</si>
  <si>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</si>
  <si>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</si>
  <si>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</si>
  <si>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</si>
  <si>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下野市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</si>
  <si>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</si>
  <si>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</si>
  <si>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</si>
  <si>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</si>
  <si>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</si>
  <si>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</si>
  <si>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</si>
  <si>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</si>
  <si>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</si>
  <si>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</si>
  <si>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全国的に管路の老朽化が進む中、下野市においても平成24年度から②管路経年化率で数値として表れてきており、今後ますます老朽化が進んでいくため、老朽管に対する管路更新を中心とし、下野市中期経営計画をさらに見直し、管路の老朽化に対応出来るよう経営戦略を策定推進していきます。</t>
    <phoneticPr fontId="4"/>
  </si>
  <si>
    <t>　下野市は、①経常収支比率、④企業債残高対給水収益比率、⑤料金回収率、⑦施設利用率、⑧有収率ともに、類似団体平均値や全国平均値を大幅に上回っており、経営の健全性が保たれている現状にある。
　また、⑥給水原価においては類似団体平均値や全国平均値を大幅に下回っており、費用の効率性も非常に良い状況にあります。</t>
    <phoneticPr fontId="4"/>
  </si>
  <si>
    <t>　今後も、利用者への負担を最小限にとどめ、将来にわたって経営の健全性、効率性をさらに追求し、今後訪れる急激な管路の老朽化に対応できる体制づくりのため、経営戦略を策定し、計画的に管路の更新を推進し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</si>
</sst>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1.48</c:v>
                </c:pt>
                <c:pt idx="1">
                  <c:v>1.24</c:v>
                </c:pt>
                <c:pt idx="2">
                  <c:v>1.54</c:v>
                </c:pt>
                <c:pt idx="3">
                  <c:v>2.21</c:v>
                </c:pt>
                <c:pt idx="4">
                  <c:v>0.91</c:v>
                </c:pt>
              </c:numCache>
            </c:numRef>
          </c:val>
        </c:ser>
        <c:dLbls>
          <c:showLegendKey val="0"/>
          <c:showVal val="0"/>
          <c:showCatName val="0"/>
          <c:showSerName val="0"/>
          <c:showPercent val="0"/>
          <c:showBubbleSize val="0"/>
        </c:dLbls>
        <c:gapWidth val="150"/>
        <c:axId val="80147968"/>
        <c:axId val="8014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80147968"/>
        <c:axId val="80149888"/>
      </c:lineChart>
      <c:dateAx>
        <c:axId val="80147968"/>
        <c:scaling>
          <c:orientation val="minMax"/>
        </c:scaling>
        <c:delete val="1"/>
        <c:axPos val="b"/>
        <c:numFmt formatCode="ge" sourceLinked="1"/>
        <c:majorTickMark val="none"/>
        <c:minorTickMark val="none"/>
        <c:tickLblPos val="none"/>
        <c:crossAx val="80149888"/>
        <c:crosses val="autoZero"/>
        <c:auto val="1"/>
        <c:lblOffset val="100"/>
        <c:baseTimeUnit val="years"/>
      </c:dateAx>
      <c:valAx>
        <c:axId val="8014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14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122.65</c:v>
                </c:pt>
                <c:pt idx="1">
                  <c:v>120.65</c:v>
                </c:pt>
                <c:pt idx="2">
                  <c:v>122.67</c:v>
                </c:pt>
                <c:pt idx="3">
                  <c:v>134.49</c:v>
                </c:pt>
                <c:pt idx="4">
                  <c:v>123.49</c:v>
                </c:pt>
              </c:numCache>
            </c:numRef>
          </c:val>
        </c:ser>
        <c:dLbls>
          <c:showLegendKey val="0"/>
          <c:showVal val="0"/>
          <c:showCatName val="0"/>
          <c:showSerName val="0"/>
          <c:showPercent val="0"/>
          <c:showBubbleSize val="0"/>
        </c:dLbls>
        <c:gapWidth val="150"/>
        <c:axId val="81183872"/>
        <c:axId val="8118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81183872"/>
        <c:axId val="81185792"/>
      </c:lineChart>
      <c:dateAx>
        <c:axId val="81183872"/>
        <c:scaling>
          <c:orientation val="minMax"/>
        </c:scaling>
        <c:delete val="1"/>
        <c:axPos val="b"/>
        <c:numFmt formatCode="ge" sourceLinked="1"/>
        <c:majorTickMark val="none"/>
        <c:minorTickMark val="none"/>
        <c:tickLblPos val="none"/>
        <c:crossAx val="81185792"/>
        <c:crosses val="autoZero"/>
        <c:auto val="1"/>
        <c:lblOffset val="100"/>
        <c:baseTimeUnit val="years"/>
      </c:dateAx>
      <c:valAx>
        <c:axId val="81185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118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21.84</c:v>
                </c:pt>
                <c:pt idx="1">
                  <c:v>22.79</c:v>
                </c:pt>
                <c:pt idx="2">
                  <c:v>23.56</c:v>
                </c:pt>
                <c:pt idx="3">
                  <c:v>24.12</c:v>
                </c:pt>
                <c:pt idx="4">
                  <c:v>38.450000000000003</c:v>
                </c:pt>
              </c:numCache>
            </c:numRef>
          </c:val>
        </c:ser>
        <c:dLbls>
          <c:showLegendKey val="0"/>
          <c:showVal val="0"/>
          <c:showCatName val="0"/>
          <c:showSerName val="0"/>
          <c:showPercent val="0"/>
          <c:showBubbleSize val="0"/>
        </c:dLbls>
        <c:gapWidth val="150"/>
        <c:axId val="81220352"/>
        <c:axId val="8122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81220352"/>
        <c:axId val="81222272"/>
      </c:lineChart>
      <c:dateAx>
        <c:axId val="81220352"/>
        <c:scaling>
          <c:orientation val="minMax"/>
        </c:scaling>
        <c:delete val="1"/>
        <c:axPos val="b"/>
        <c:numFmt formatCode="ge" sourceLinked="1"/>
        <c:majorTickMark val="none"/>
        <c:minorTickMark val="none"/>
        <c:tickLblPos val="none"/>
        <c:crossAx val="81222272"/>
        <c:crosses val="autoZero"/>
        <c:auto val="1"/>
        <c:lblOffset val="100"/>
        <c:baseTimeUnit val="years"/>
      </c:dateAx>
      <c:valAx>
        <c:axId val="8122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22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formatCode="#,##0.00;&quot;△&quot;#,##0.00;&quot;-&quot;">
                  <c:v>0.16</c:v>
                </c:pt>
                <c:pt idx="3" formatCode="#,##0.00;&quot;△&quot;#,##0.00;&quot;-&quot;">
                  <c:v>0.28999999999999998</c:v>
                </c:pt>
                <c:pt idx="4" formatCode="#,##0.00;&quot;△&quot;#,##0.00;&quot;-&quot;">
                  <c:v>1.46</c:v>
                </c:pt>
              </c:numCache>
            </c:numRef>
          </c:val>
        </c:ser>
        <c:dLbls>
          <c:showLegendKey val="0"/>
          <c:showVal val="0"/>
          <c:showCatName val="0"/>
          <c:showSerName val="0"/>
          <c:showPercent val="0"/>
          <c:showBubbleSize val="0"/>
        </c:dLbls>
        <c:gapWidth val="150"/>
        <c:axId val="81256832"/>
        <c:axId val="8125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81256832"/>
        <c:axId val="81258752"/>
      </c:lineChart>
      <c:dateAx>
        <c:axId val="81256832"/>
        <c:scaling>
          <c:orientation val="minMax"/>
        </c:scaling>
        <c:delete val="1"/>
        <c:axPos val="b"/>
        <c:numFmt formatCode="ge" sourceLinked="1"/>
        <c:majorTickMark val="none"/>
        <c:minorTickMark val="none"/>
        <c:tickLblPos val="none"/>
        <c:crossAx val="81258752"/>
        <c:crosses val="autoZero"/>
        <c:auto val="1"/>
        <c:lblOffset val="100"/>
        <c:baseTimeUnit val="years"/>
      </c:dateAx>
      <c:valAx>
        <c:axId val="8125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25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1437056"/>
        <c:axId val="8143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81437056"/>
        <c:axId val="81438976"/>
      </c:lineChart>
      <c:dateAx>
        <c:axId val="81437056"/>
        <c:scaling>
          <c:orientation val="minMax"/>
        </c:scaling>
        <c:delete val="1"/>
        <c:axPos val="b"/>
        <c:numFmt formatCode="ge" sourceLinked="1"/>
        <c:majorTickMark val="none"/>
        <c:minorTickMark val="none"/>
        <c:tickLblPos val="none"/>
        <c:crossAx val="81438976"/>
        <c:crosses val="autoZero"/>
        <c:auto val="1"/>
        <c:lblOffset val="100"/>
        <c:baseTimeUnit val="years"/>
      </c:dateAx>
      <c:valAx>
        <c:axId val="81438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143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839.59</c:v>
                </c:pt>
                <c:pt idx="1">
                  <c:v>418.82</c:v>
                </c:pt>
                <c:pt idx="2">
                  <c:v>485.23</c:v>
                </c:pt>
                <c:pt idx="3">
                  <c:v>1023.45</c:v>
                </c:pt>
                <c:pt idx="4">
                  <c:v>312.55</c:v>
                </c:pt>
              </c:numCache>
            </c:numRef>
          </c:val>
        </c:ser>
        <c:dLbls>
          <c:showLegendKey val="0"/>
          <c:showVal val="0"/>
          <c:showCatName val="0"/>
          <c:showSerName val="0"/>
          <c:showPercent val="0"/>
          <c:showBubbleSize val="0"/>
        </c:dLbls>
        <c:gapWidth val="150"/>
        <c:axId val="81473920"/>
        <c:axId val="8147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81473920"/>
        <c:axId val="81475840"/>
      </c:lineChart>
      <c:dateAx>
        <c:axId val="81473920"/>
        <c:scaling>
          <c:orientation val="minMax"/>
        </c:scaling>
        <c:delete val="1"/>
        <c:axPos val="b"/>
        <c:numFmt formatCode="ge" sourceLinked="1"/>
        <c:majorTickMark val="none"/>
        <c:minorTickMark val="none"/>
        <c:tickLblPos val="none"/>
        <c:crossAx val="81475840"/>
        <c:crosses val="autoZero"/>
        <c:auto val="1"/>
        <c:lblOffset val="100"/>
        <c:baseTimeUnit val="years"/>
      </c:dateAx>
      <c:valAx>
        <c:axId val="81475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147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369.86</c:v>
                </c:pt>
                <c:pt idx="1">
                  <c:v>356.41</c:v>
                </c:pt>
                <c:pt idx="2">
                  <c:v>350.4</c:v>
                </c:pt>
                <c:pt idx="3">
                  <c:v>356.59</c:v>
                </c:pt>
                <c:pt idx="4">
                  <c:v>353.2</c:v>
                </c:pt>
              </c:numCache>
            </c:numRef>
          </c:val>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151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110.38</c:v>
                </c:pt>
                <c:pt idx="1">
                  <c:v>108.4</c:v>
                </c:pt>
                <c:pt idx="2">
                  <c:v>108.88</c:v>
                </c:pt>
                <c:pt idx="3">
                  <c:v>117.78</c:v>
                </c:pt>
                <c:pt idx="4">
                  <c:v>117.91</c:v>
                </c:pt>
              </c:numCache>
            </c:numRef>
          </c:val>
        </c:ser>
        <c:dLbls>
          <c:showLegendKey val="0"/>
          <c:showVal val="0"/>
          <c:showCatName val="0"/>
          <c:showSerName val="0"/>
          <c:showPercent val="0"/>
          <c:showBubbleSize val="0"/>
        </c:dLbls>
        <c:gapWidth val="150"/>
        <c:axId val="81616256"/>
        <c:axId val="8162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81616256"/>
        <c:axId val="81622528"/>
      </c:lineChart>
      <c:dateAx>
        <c:axId val="81616256"/>
        <c:scaling>
          <c:orientation val="minMax"/>
        </c:scaling>
        <c:delete val="1"/>
        <c:axPos val="b"/>
        <c:numFmt formatCode="ge" sourceLinked="1"/>
        <c:majorTickMark val="none"/>
        <c:minorTickMark val="none"/>
        <c:tickLblPos val="none"/>
        <c:crossAx val="81622528"/>
        <c:crosses val="autoZero"/>
        <c:auto val="1"/>
        <c:lblOffset val="100"/>
        <c:baseTimeUnit val="years"/>
      </c:dateAx>
      <c:valAx>
        <c:axId val="8162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61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117.9</c:v>
                </c:pt>
                <c:pt idx="1">
                  <c:v>120.32</c:v>
                </c:pt>
                <c:pt idx="2">
                  <c:v>119.85</c:v>
                </c:pt>
                <c:pt idx="3">
                  <c:v>111.64</c:v>
                </c:pt>
                <c:pt idx="4">
                  <c:v>110.92</c:v>
                </c:pt>
              </c:numCache>
            </c:numRef>
          </c:val>
        </c:ser>
        <c:dLbls>
          <c:showLegendKey val="0"/>
          <c:showVal val="0"/>
          <c:showCatName val="0"/>
          <c:showSerName val="0"/>
          <c:showPercent val="0"/>
          <c:showBubbleSize val="0"/>
        </c:dLbls>
        <c:gapWidth val="150"/>
        <c:axId val="81656064"/>
        <c:axId val="8166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81656064"/>
        <c:axId val="81662336"/>
      </c:lineChart>
      <c:dateAx>
        <c:axId val="81656064"/>
        <c:scaling>
          <c:orientation val="minMax"/>
        </c:scaling>
        <c:delete val="1"/>
        <c:axPos val="b"/>
        <c:numFmt formatCode="ge" sourceLinked="1"/>
        <c:majorTickMark val="none"/>
        <c:minorTickMark val="none"/>
        <c:tickLblPos val="none"/>
        <c:crossAx val="81662336"/>
        <c:crosses val="autoZero"/>
        <c:auto val="1"/>
        <c:lblOffset val="100"/>
        <c:baseTimeUnit val="years"/>
      </c:dateAx>
      <c:valAx>
        <c:axId val="8166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65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64.72</c:v>
                </c:pt>
                <c:pt idx="1">
                  <c:v>63.39</c:v>
                </c:pt>
                <c:pt idx="2">
                  <c:v>62.66</c:v>
                </c:pt>
                <c:pt idx="3">
                  <c:v>62.65</c:v>
                </c:pt>
                <c:pt idx="4">
                  <c:v>62.45</c:v>
                </c:pt>
              </c:numCache>
            </c:numRef>
          </c:val>
        </c:ser>
        <c:dLbls>
          <c:showLegendKey val="0"/>
          <c:showVal val="0"/>
          <c:showCatName val="0"/>
          <c:showSerName val="0"/>
          <c:showPercent val="0"/>
          <c:showBubbleSize val="0"/>
        </c:dLbls>
        <c:gapWidth val="150"/>
        <c:axId val="81692544"/>
        <c:axId val="8170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81692544"/>
        <c:axId val="81702912"/>
      </c:lineChart>
      <c:dateAx>
        <c:axId val="81692544"/>
        <c:scaling>
          <c:orientation val="minMax"/>
        </c:scaling>
        <c:delete val="1"/>
        <c:axPos val="b"/>
        <c:numFmt formatCode="ge" sourceLinked="1"/>
        <c:majorTickMark val="none"/>
        <c:minorTickMark val="none"/>
        <c:tickLblPos val="none"/>
        <c:crossAx val="81702912"/>
        <c:crosses val="autoZero"/>
        <c:auto val="1"/>
        <c:lblOffset val="100"/>
        <c:baseTimeUnit val="years"/>
      </c:dateAx>
      <c:valAx>
        <c:axId val="8170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69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88.55</c:v>
                </c:pt>
                <c:pt idx="1">
                  <c:v>88.65</c:v>
                </c:pt>
                <c:pt idx="2">
                  <c:v>90.1</c:v>
                </c:pt>
                <c:pt idx="3">
                  <c:v>90.35</c:v>
                </c:pt>
                <c:pt idx="4">
                  <c:v>90.57</c:v>
                </c:pt>
              </c:numCache>
            </c:numRef>
          </c:val>
        </c:ser>
        <c:dLbls>
          <c:showLegendKey val="0"/>
          <c:showVal val="0"/>
          <c:showCatName val="0"/>
          <c:showSerName val="0"/>
          <c:showPercent val="0"/>
          <c:showBubbleSize val="0"/>
        </c:dLbls>
        <c:gapWidth val="150"/>
        <c:axId val="81995264"/>
        <c:axId val="8199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81995264"/>
        <c:axId val="81997184"/>
      </c:lineChart>
      <c:dateAx>
        <c:axId val="81995264"/>
        <c:scaling>
          <c:orientation val="minMax"/>
        </c:scaling>
        <c:delete val="1"/>
        <c:axPos val="b"/>
        <c:numFmt formatCode="ge" sourceLinked="1"/>
        <c:majorTickMark val="none"/>
        <c:minorTickMark val="none"/>
        <c:tickLblPos val="none"/>
        <c:crossAx val="81997184"/>
        <c:crosses val="autoZero"/>
        <c:auto val="1"/>
        <c:lblOffset val="100"/>
        <c:baseTimeUnit val="years"/>
      </c:dateAx>
      <c:valAx>
        <c:axId val="8199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99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M1" zoomScaleNormal="100" workbookViewId="0">
      <selection activeCell="AG34" sqref="AG34:AT3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栃木県　下野市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60235</v>
      </c>
      <c r="AJ8" s="56"/>
      <c r="AK8" s="56"/>
      <c r="AL8" s="56"/>
      <c r="AM8" s="56"/>
      <c r="AN8" s="56"/>
      <c r="AO8" s="56"/>
      <c r="AP8" s="57"/>
      <c r="AQ8" s="47">
        <f>データ!R6</f>
        <v>74.59</v>
      </c>
      <c r="AR8" s="47"/>
      <c r="AS8" s="47"/>
      <c r="AT8" s="47"/>
      <c r="AU8" s="47"/>
      <c r="AV8" s="47"/>
      <c r="AW8" s="47"/>
      <c r="AX8" s="47"/>
      <c r="AY8" s="47">
        <f>データ!S6</f>
        <v>807.55</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81.510000000000005</v>
      </c>
      <c r="K10" s="47"/>
      <c r="L10" s="47"/>
      <c r="M10" s="47"/>
      <c r="N10" s="47"/>
      <c r="O10" s="47"/>
      <c r="P10" s="47"/>
      <c r="Q10" s="47"/>
      <c r="R10" s="47">
        <f>データ!O6</f>
        <v>97.07</v>
      </c>
      <c r="S10" s="47"/>
      <c r="T10" s="47"/>
      <c r="U10" s="47"/>
      <c r="V10" s="47"/>
      <c r="W10" s="47"/>
      <c r="X10" s="47"/>
      <c r="Y10" s="47"/>
      <c r="Z10" s="78">
        <f>データ!P6</f>
        <v>2538</v>
      </c>
      <c r="AA10" s="78"/>
      <c r="AB10" s="78"/>
      <c r="AC10" s="78"/>
      <c r="AD10" s="78"/>
      <c r="AE10" s="78"/>
      <c r="AF10" s="78"/>
      <c r="AG10" s="78"/>
      <c r="AH10" s="2"/>
      <c r="AI10" s="78">
        <f>データ!T6</f>
        <v>58304</v>
      </c>
      <c r="AJ10" s="78"/>
      <c r="AK10" s="78"/>
      <c r="AL10" s="78"/>
      <c r="AM10" s="78"/>
      <c r="AN10" s="78"/>
      <c r="AO10" s="78"/>
      <c r="AP10" s="78"/>
      <c r="AQ10" s="47">
        <f>データ!U6</f>
        <v>71.88</v>
      </c>
      <c r="AR10" s="47"/>
      <c r="AS10" s="47"/>
      <c r="AT10" s="47"/>
      <c r="AU10" s="47"/>
      <c r="AV10" s="47"/>
      <c r="AW10" s="47"/>
      <c r="AX10" s="47"/>
      <c r="AY10" s="47">
        <f>データ!V6</f>
        <v>811.13</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92169</v>
      </c>
      <c r="D6" s="31">
        <f t="shared" si="3"/>
        <v>46</v>
      </c>
      <c r="E6" s="31">
        <f t="shared" si="3"/>
        <v>1</v>
      </c>
      <c r="F6" s="31">
        <f t="shared" si="3"/>
        <v>0</v>
      </c>
      <c r="G6" s="31">
        <f t="shared" si="3"/>
        <v>1</v>
      </c>
      <c r="H6" s="31" t="str">
        <f t="shared" si="3"/>
        <v>栃木県　下野市</v>
      </c>
      <c r="I6" s="31" t="str">
        <f t="shared" si="3"/>
        <v>法適用</v>
      </c>
      <c r="J6" s="31" t="str">
        <f t="shared" si="3"/>
        <v>水道事業</v>
      </c>
      <c r="K6" s="31" t="str">
        <f t="shared" si="3"/>
        <v>末端給水事業</v>
      </c>
      <c r="L6" s="31" t="str">
        <f t="shared" si="3"/>
        <v>A4</v>
      </c>
      <c r="M6" s="32" t="str">
        <f t="shared" si="3"/>
        <v>-</v>
      </c>
      <c r="N6" s="32">
        <f t="shared" si="3"/>
        <v>81.510000000000005</v>
      </c>
      <c r="O6" s="32">
        <f t="shared" si="3"/>
        <v>97.07</v>
      </c>
      <c r="P6" s="32">
        <f t="shared" si="3"/>
        <v>2538</v>
      </c>
      <c r="Q6" s="32">
        <f t="shared" si="3"/>
        <v>60235</v>
      </c>
      <c r="R6" s="32">
        <f t="shared" si="3"/>
        <v>74.59</v>
      </c>
      <c r="S6" s="32">
        <f t="shared" si="3"/>
        <v>807.55</v>
      </c>
      <c r="T6" s="32">
        <f t="shared" si="3"/>
        <v>58304</v>
      </c>
      <c r="U6" s="32">
        <f t="shared" si="3"/>
        <v>71.88</v>
      </c>
      <c r="V6" s="32">
        <f t="shared" si="3"/>
        <v>811.13</v>
      </c>
      <c r="W6" s="33">
        <f>IF(W7="",NA(),W7)</f>
        <v>122.65</v>
      </c>
      <c r="X6" s="33">
        <f t="shared" ref="X6:AF6" si="4">IF(X7="",NA(),X7)</f>
        <v>120.65</v>
      </c>
      <c r="Y6" s="33">
        <f t="shared" si="4"/>
        <v>122.67</v>
      </c>
      <c r="Z6" s="33">
        <f t="shared" si="4"/>
        <v>134.49</v>
      </c>
      <c r="AA6" s="33">
        <f t="shared" si="4"/>
        <v>123.49</v>
      </c>
      <c r="AB6" s="33">
        <f t="shared" si="4"/>
        <v>108.89</v>
      </c>
      <c r="AC6" s="33">
        <f t="shared" si="4"/>
        <v>107.68</v>
      </c>
      <c r="AD6" s="33">
        <f t="shared" si="4"/>
        <v>108.24</v>
      </c>
      <c r="AE6" s="33">
        <f t="shared" si="4"/>
        <v>107.8</v>
      </c>
      <c r="AF6" s="33">
        <f t="shared" si="4"/>
        <v>111.96</v>
      </c>
      <c r="AG6" s="32" t="str">
        <f>IF(AG7="","",IF(AG7="-","【-】","【"&amp;SUBSTITUTE(TEXT(AG7,"#,##0.00"),"-","△")&amp;"】"))</f>
        <v>【113.03】</v>
      </c>
      <c r="AH6" s="32">
        <f>IF(AH7="",NA(),AH7)</f>
        <v>0</v>
      </c>
      <c r="AI6" s="32">
        <f t="shared" ref="AI6:AQ6" si="5">IF(AI7="",NA(),AI7)</f>
        <v>0</v>
      </c>
      <c r="AJ6" s="32">
        <f t="shared" si="5"/>
        <v>0</v>
      </c>
      <c r="AK6" s="32">
        <f t="shared" si="5"/>
        <v>0</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839.59</v>
      </c>
      <c r="AT6" s="33">
        <f t="shared" ref="AT6:BB6" si="6">IF(AT7="",NA(),AT7)</f>
        <v>418.82</v>
      </c>
      <c r="AU6" s="33">
        <f t="shared" si="6"/>
        <v>485.23</v>
      </c>
      <c r="AV6" s="33">
        <f t="shared" si="6"/>
        <v>1023.45</v>
      </c>
      <c r="AW6" s="33">
        <f t="shared" si="6"/>
        <v>312.55</v>
      </c>
      <c r="AX6" s="33">
        <f t="shared" si="6"/>
        <v>699.11</v>
      </c>
      <c r="AY6" s="33">
        <f t="shared" si="6"/>
        <v>695.41</v>
      </c>
      <c r="AZ6" s="33">
        <f t="shared" si="6"/>
        <v>701</v>
      </c>
      <c r="BA6" s="33">
        <f t="shared" si="6"/>
        <v>739.59</v>
      </c>
      <c r="BB6" s="33">
        <f t="shared" si="6"/>
        <v>335.95</v>
      </c>
      <c r="BC6" s="32" t="str">
        <f>IF(BC7="","",IF(BC7="-","【-】","【"&amp;SUBSTITUTE(TEXT(BC7,"#,##0.00"),"-","△")&amp;"】"))</f>
        <v>【264.16】</v>
      </c>
      <c r="BD6" s="33">
        <f>IF(BD7="",NA(),BD7)</f>
        <v>369.86</v>
      </c>
      <c r="BE6" s="33">
        <f t="shared" ref="BE6:BM6" si="7">IF(BE7="",NA(),BE7)</f>
        <v>356.41</v>
      </c>
      <c r="BF6" s="33">
        <f t="shared" si="7"/>
        <v>350.4</v>
      </c>
      <c r="BG6" s="33">
        <f t="shared" si="7"/>
        <v>356.59</v>
      </c>
      <c r="BH6" s="33">
        <f t="shared" si="7"/>
        <v>353.2</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110.38</v>
      </c>
      <c r="BP6" s="33">
        <f t="shared" ref="BP6:BX6" si="8">IF(BP7="",NA(),BP7)</f>
        <v>108.4</v>
      </c>
      <c r="BQ6" s="33">
        <f t="shared" si="8"/>
        <v>108.88</v>
      </c>
      <c r="BR6" s="33">
        <f t="shared" si="8"/>
        <v>117.78</v>
      </c>
      <c r="BS6" s="33">
        <f t="shared" si="8"/>
        <v>117.91</v>
      </c>
      <c r="BT6" s="33">
        <f t="shared" si="8"/>
        <v>101.27</v>
      </c>
      <c r="BU6" s="33">
        <f t="shared" si="8"/>
        <v>99.61</v>
      </c>
      <c r="BV6" s="33">
        <f t="shared" si="8"/>
        <v>100.27</v>
      </c>
      <c r="BW6" s="33">
        <f t="shared" si="8"/>
        <v>99.46</v>
      </c>
      <c r="BX6" s="33">
        <f t="shared" si="8"/>
        <v>105.21</v>
      </c>
      <c r="BY6" s="32" t="str">
        <f>IF(BY7="","",IF(BY7="-","【-】","【"&amp;SUBSTITUTE(TEXT(BY7,"#,##0.00"),"-","△")&amp;"】"))</f>
        <v>【104.60】</v>
      </c>
      <c r="BZ6" s="33">
        <f>IF(BZ7="",NA(),BZ7)</f>
        <v>117.9</v>
      </c>
      <c r="CA6" s="33">
        <f t="shared" ref="CA6:CI6" si="9">IF(CA7="",NA(),CA7)</f>
        <v>120.32</v>
      </c>
      <c r="CB6" s="33">
        <f t="shared" si="9"/>
        <v>119.85</v>
      </c>
      <c r="CC6" s="33">
        <f t="shared" si="9"/>
        <v>111.64</v>
      </c>
      <c r="CD6" s="33">
        <f t="shared" si="9"/>
        <v>110.92</v>
      </c>
      <c r="CE6" s="33">
        <f t="shared" si="9"/>
        <v>167.74</v>
      </c>
      <c r="CF6" s="33">
        <f t="shared" si="9"/>
        <v>169.59</v>
      </c>
      <c r="CG6" s="33">
        <f t="shared" si="9"/>
        <v>169.62</v>
      </c>
      <c r="CH6" s="33">
        <f t="shared" si="9"/>
        <v>171.78</v>
      </c>
      <c r="CI6" s="33">
        <f t="shared" si="9"/>
        <v>162.59</v>
      </c>
      <c r="CJ6" s="32" t="str">
        <f>IF(CJ7="","",IF(CJ7="-","【-】","【"&amp;SUBSTITUTE(TEXT(CJ7,"#,##0.00"),"-","△")&amp;"】"))</f>
        <v>【164.21】</v>
      </c>
      <c r="CK6" s="33">
        <f>IF(CK7="",NA(),CK7)</f>
        <v>64.72</v>
      </c>
      <c r="CL6" s="33">
        <f t="shared" ref="CL6:CT6" si="10">IF(CL7="",NA(),CL7)</f>
        <v>63.39</v>
      </c>
      <c r="CM6" s="33">
        <f t="shared" si="10"/>
        <v>62.66</v>
      </c>
      <c r="CN6" s="33">
        <f t="shared" si="10"/>
        <v>62.65</v>
      </c>
      <c r="CO6" s="33">
        <f t="shared" si="10"/>
        <v>62.45</v>
      </c>
      <c r="CP6" s="33">
        <f t="shared" si="10"/>
        <v>60.83</v>
      </c>
      <c r="CQ6" s="33">
        <f t="shared" si="10"/>
        <v>60.04</v>
      </c>
      <c r="CR6" s="33">
        <f t="shared" si="10"/>
        <v>59.88</v>
      </c>
      <c r="CS6" s="33">
        <f t="shared" si="10"/>
        <v>59.68</v>
      </c>
      <c r="CT6" s="33">
        <f t="shared" si="10"/>
        <v>59.17</v>
      </c>
      <c r="CU6" s="32" t="str">
        <f>IF(CU7="","",IF(CU7="-","【-】","【"&amp;SUBSTITUTE(TEXT(CU7,"#,##0.00"),"-","△")&amp;"】"))</f>
        <v>【59.80】</v>
      </c>
      <c r="CV6" s="33">
        <f>IF(CV7="",NA(),CV7)</f>
        <v>88.55</v>
      </c>
      <c r="CW6" s="33">
        <f t="shared" ref="CW6:DE6" si="11">IF(CW7="",NA(),CW7)</f>
        <v>88.65</v>
      </c>
      <c r="CX6" s="33">
        <f t="shared" si="11"/>
        <v>90.1</v>
      </c>
      <c r="CY6" s="33">
        <f t="shared" si="11"/>
        <v>90.35</v>
      </c>
      <c r="CZ6" s="33">
        <f t="shared" si="11"/>
        <v>90.57</v>
      </c>
      <c r="DA6" s="33">
        <f t="shared" si="11"/>
        <v>87.92</v>
      </c>
      <c r="DB6" s="33">
        <f t="shared" si="11"/>
        <v>87.33</v>
      </c>
      <c r="DC6" s="33">
        <f t="shared" si="11"/>
        <v>87.65</v>
      </c>
      <c r="DD6" s="33">
        <f t="shared" si="11"/>
        <v>87.63</v>
      </c>
      <c r="DE6" s="33">
        <f t="shared" si="11"/>
        <v>87.6</v>
      </c>
      <c r="DF6" s="32" t="str">
        <f>IF(DF7="","",IF(DF7="-","【-】","【"&amp;SUBSTITUTE(TEXT(DF7,"#,##0.00"),"-","△")&amp;"】"))</f>
        <v>【89.78】</v>
      </c>
      <c r="DG6" s="33">
        <f>IF(DG7="",NA(),DG7)</f>
        <v>21.84</v>
      </c>
      <c r="DH6" s="33">
        <f t="shared" ref="DH6:DP6" si="12">IF(DH7="",NA(),DH7)</f>
        <v>22.79</v>
      </c>
      <c r="DI6" s="33">
        <f t="shared" si="12"/>
        <v>23.56</v>
      </c>
      <c r="DJ6" s="33">
        <f t="shared" si="12"/>
        <v>24.12</v>
      </c>
      <c r="DK6" s="33">
        <f t="shared" si="12"/>
        <v>38.450000000000003</v>
      </c>
      <c r="DL6" s="33">
        <f t="shared" si="12"/>
        <v>36.700000000000003</v>
      </c>
      <c r="DM6" s="33">
        <f t="shared" si="12"/>
        <v>37.71</v>
      </c>
      <c r="DN6" s="33">
        <f t="shared" si="12"/>
        <v>38.69</v>
      </c>
      <c r="DO6" s="33">
        <f t="shared" si="12"/>
        <v>39.65</v>
      </c>
      <c r="DP6" s="33">
        <f t="shared" si="12"/>
        <v>45.25</v>
      </c>
      <c r="DQ6" s="32" t="str">
        <f>IF(DQ7="","",IF(DQ7="-","【-】","【"&amp;SUBSTITUTE(TEXT(DQ7,"#,##0.00"),"-","△")&amp;"】"))</f>
        <v>【46.31】</v>
      </c>
      <c r="DR6" s="32">
        <f>IF(DR7="",NA(),DR7)</f>
        <v>0</v>
      </c>
      <c r="DS6" s="32">
        <f t="shared" ref="DS6:EA6" si="13">IF(DS7="",NA(),DS7)</f>
        <v>0</v>
      </c>
      <c r="DT6" s="33">
        <f t="shared" si="13"/>
        <v>0.16</v>
      </c>
      <c r="DU6" s="33">
        <f t="shared" si="13"/>
        <v>0.28999999999999998</v>
      </c>
      <c r="DV6" s="33">
        <f t="shared" si="13"/>
        <v>1.46</v>
      </c>
      <c r="DW6" s="33">
        <f t="shared" si="13"/>
        <v>6.92</v>
      </c>
      <c r="DX6" s="33">
        <f t="shared" si="13"/>
        <v>7.67</v>
      </c>
      <c r="DY6" s="33">
        <f t="shared" si="13"/>
        <v>8.4</v>
      </c>
      <c r="DZ6" s="33">
        <f t="shared" si="13"/>
        <v>9.7100000000000009</v>
      </c>
      <c r="EA6" s="33">
        <f t="shared" si="13"/>
        <v>10.71</v>
      </c>
      <c r="EB6" s="32" t="str">
        <f>IF(EB7="","",IF(EB7="-","【-】","【"&amp;SUBSTITUTE(TEXT(EB7,"#,##0.00"),"-","△")&amp;"】"))</f>
        <v>【12.42】</v>
      </c>
      <c r="EC6" s="33">
        <f>IF(EC7="",NA(),EC7)</f>
        <v>1.48</v>
      </c>
      <c r="ED6" s="33">
        <f t="shared" ref="ED6:EL6" si="14">IF(ED7="",NA(),ED7)</f>
        <v>1.24</v>
      </c>
      <c r="EE6" s="33">
        <f t="shared" si="14"/>
        <v>1.54</v>
      </c>
      <c r="EF6" s="33">
        <f t="shared" si="14"/>
        <v>2.21</v>
      </c>
      <c r="EG6" s="33">
        <f t="shared" si="14"/>
        <v>0.91</v>
      </c>
      <c r="EH6" s="33">
        <f t="shared" si="14"/>
        <v>0.82</v>
      </c>
      <c r="EI6" s="33">
        <f t="shared" si="14"/>
        <v>0.84</v>
      </c>
      <c r="EJ6" s="33">
        <f t="shared" si="14"/>
        <v>0.78</v>
      </c>
      <c r="EK6" s="33">
        <f t="shared" si="14"/>
        <v>0.83</v>
      </c>
      <c r="EL6" s="33">
        <f t="shared" si="14"/>
        <v>0.72</v>
      </c>
      <c r="EM6" s="32" t="str">
        <f>IF(EM7="","",IF(EM7="-","【-】","【"&amp;SUBSTITUTE(TEXT(EM7,"#,##0.00"),"-","△")&amp;"】"))</f>
        <v>【0.78】</v>
      </c>
    </row>
    <row r="7" spans="1:143" s="34" customFormat="1">
      <c r="A7" s="26"/>
      <c r="B7" s="35">
        <v>2014</v>
      </c>
      <c r="C7" s="35">
        <v>92169</v>
      </c>
      <c r="D7" s="35">
        <v>46</v>
      </c>
      <c r="E7" s="35">
        <v>1</v>
      </c>
      <c r="F7" s="35">
        <v>0</v>
      </c>
      <c r="G7" s="35">
        <v>1</v>
      </c>
      <c r="H7" s="35" t="s">
        <v>93</v>
      </c>
      <c r="I7" s="35" t="s">
        <v>94</v>
      </c>
      <c r="J7" s="35" t="s">
        <v>95</v>
      </c>
      <c r="K7" s="35" t="s">
        <v>96</v>
      </c>
      <c r="L7" s="35" t="s">
        <v>97</v>
      </c>
      <c r="M7" s="36" t="s">
        <v>98</v>
      </c>
      <c r="N7" s="36">
        <v>81.510000000000005</v>
      </c>
      <c r="O7" s="36">
        <v>97.07</v>
      </c>
      <c r="P7" s="36">
        <v>2538</v>
      </c>
      <c r="Q7" s="36">
        <v>60235</v>
      </c>
      <c r="R7" s="36">
        <v>74.59</v>
      </c>
      <c r="S7" s="36">
        <v>807.55</v>
      </c>
      <c r="T7" s="36">
        <v>58304</v>
      </c>
      <c r="U7" s="36">
        <v>71.88</v>
      </c>
      <c r="V7" s="36">
        <v>811.13</v>
      </c>
      <c r="W7" s="36">
        <v>122.65</v>
      </c>
      <c r="X7" s="36">
        <v>120.65</v>
      </c>
      <c r="Y7" s="36">
        <v>122.67</v>
      </c>
      <c r="Z7" s="36">
        <v>134.49</v>
      </c>
      <c r="AA7" s="36">
        <v>123.49</v>
      </c>
      <c r="AB7" s="36">
        <v>108.89</v>
      </c>
      <c r="AC7" s="36">
        <v>107.68</v>
      </c>
      <c r="AD7" s="36">
        <v>108.24</v>
      </c>
      <c r="AE7" s="36">
        <v>107.8</v>
      </c>
      <c r="AF7" s="36">
        <v>111.96</v>
      </c>
      <c r="AG7" s="36">
        <v>113.03</v>
      </c>
      <c r="AH7" s="36">
        <v>0</v>
      </c>
      <c r="AI7" s="36">
        <v>0</v>
      </c>
      <c r="AJ7" s="36">
        <v>0</v>
      </c>
      <c r="AK7" s="36">
        <v>0</v>
      </c>
      <c r="AL7" s="36">
        <v>0</v>
      </c>
      <c r="AM7" s="36">
        <v>4.4400000000000004</v>
      </c>
      <c r="AN7" s="36">
        <v>4.67</v>
      </c>
      <c r="AO7" s="36">
        <v>4.46</v>
      </c>
      <c r="AP7" s="36">
        <v>4.3899999999999997</v>
      </c>
      <c r="AQ7" s="36">
        <v>0.41</v>
      </c>
      <c r="AR7" s="36">
        <v>0.81</v>
      </c>
      <c r="AS7" s="36">
        <v>839.59</v>
      </c>
      <c r="AT7" s="36">
        <v>418.82</v>
      </c>
      <c r="AU7" s="36">
        <v>485.23</v>
      </c>
      <c r="AV7" s="36">
        <v>1023.45</v>
      </c>
      <c r="AW7" s="36">
        <v>312.55</v>
      </c>
      <c r="AX7" s="36">
        <v>699.11</v>
      </c>
      <c r="AY7" s="36">
        <v>695.41</v>
      </c>
      <c r="AZ7" s="36">
        <v>701</v>
      </c>
      <c r="BA7" s="36">
        <v>739.59</v>
      </c>
      <c r="BB7" s="36">
        <v>335.95</v>
      </c>
      <c r="BC7" s="36">
        <v>264.16000000000003</v>
      </c>
      <c r="BD7" s="36">
        <v>369.86</v>
      </c>
      <c r="BE7" s="36">
        <v>356.41</v>
      </c>
      <c r="BF7" s="36">
        <v>350.4</v>
      </c>
      <c r="BG7" s="36">
        <v>356.59</v>
      </c>
      <c r="BH7" s="36">
        <v>353.2</v>
      </c>
      <c r="BI7" s="36">
        <v>339.69</v>
      </c>
      <c r="BJ7" s="36">
        <v>343.45</v>
      </c>
      <c r="BK7" s="36">
        <v>330.99</v>
      </c>
      <c r="BL7" s="36">
        <v>324.08999999999997</v>
      </c>
      <c r="BM7" s="36">
        <v>319.82</v>
      </c>
      <c r="BN7" s="36">
        <v>283.72000000000003</v>
      </c>
      <c r="BO7" s="36">
        <v>110.38</v>
      </c>
      <c r="BP7" s="36">
        <v>108.4</v>
      </c>
      <c r="BQ7" s="36">
        <v>108.88</v>
      </c>
      <c r="BR7" s="36">
        <v>117.78</v>
      </c>
      <c r="BS7" s="36">
        <v>117.91</v>
      </c>
      <c r="BT7" s="36">
        <v>101.27</v>
      </c>
      <c r="BU7" s="36">
        <v>99.61</v>
      </c>
      <c r="BV7" s="36">
        <v>100.27</v>
      </c>
      <c r="BW7" s="36">
        <v>99.46</v>
      </c>
      <c r="BX7" s="36">
        <v>105.21</v>
      </c>
      <c r="BY7" s="36">
        <v>104.6</v>
      </c>
      <c r="BZ7" s="36">
        <v>117.9</v>
      </c>
      <c r="CA7" s="36">
        <v>120.32</v>
      </c>
      <c r="CB7" s="36">
        <v>119.85</v>
      </c>
      <c r="CC7" s="36">
        <v>111.64</v>
      </c>
      <c r="CD7" s="36">
        <v>110.92</v>
      </c>
      <c r="CE7" s="36">
        <v>167.74</v>
      </c>
      <c r="CF7" s="36">
        <v>169.59</v>
      </c>
      <c r="CG7" s="36">
        <v>169.62</v>
      </c>
      <c r="CH7" s="36">
        <v>171.78</v>
      </c>
      <c r="CI7" s="36">
        <v>162.59</v>
      </c>
      <c r="CJ7" s="36">
        <v>164.21</v>
      </c>
      <c r="CK7" s="36">
        <v>64.72</v>
      </c>
      <c r="CL7" s="36">
        <v>63.39</v>
      </c>
      <c r="CM7" s="36">
        <v>62.66</v>
      </c>
      <c r="CN7" s="36">
        <v>62.65</v>
      </c>
      <c r="CO7" s="36">
        <v>62.45</v>
      </c>
      <c r="CP7" s="36">
        <v>60.83</v>
      </c>
      <c r="CQ7" s="36">
        <v>60.04</v>
      </c>
      <c r="CR7" s="36">
        <v>59.88</v>
      </c>
      <c r="CS7" s="36">
        <v>59.68</v>
      </c>
      <c r="CT7" s="36">
        <v>59.17</v>
      </c>
      <c r="CU7" s="36">
        <v>59.8</v>
      </c>
      <c r="CV7" s="36">
        <v>88.55</v>
      </c>
      <c r="CW7" s="36">
        <v>88.65</v>
      </c>
      <c r="CX7" s="36">
        <v>90.1</v>
      </c>
      <c r="CY7" s="36">
        <v>90.35</v>
      </c>
      <c r="CZ7" s="36">
        <v>90.57</v>
      </c>
      <c r="DA7" s="36">
        <v>87.92</v>
      </c>
      <c r="DB7" s="36">
        <v>87.33</v>
      </c>
      <c r="DC7" s="36">
        <v>87.65</v>
      </c>
      <c r="DD7" s="36">
        <v>87.63</v>
      </c>
      <c r="DE7" s="36">
        <v>87.6</v>
      </c>
      <c r="DF7" s="36">
        <v>89.78</v>
      </c>
      <c r="DG7" s="36">
        <v>21.84</v>
      </c>
      <c r="DH7" s="36">
        <v>22.79</v>
      </c>
      <c r="DI7" s="36">
        <v>23.56</v>
      </c>
      <c r="DJ7" s="36">
        <v>24.12</v>
      </c>
      <c r="DK7" s="36">
        <v>38.450000000000003</v>
      </c>
      <c r="DL7" s="36">
        <v>36.700000000000003</v>
      </c>
      <c r="DM7" s="36">
        <v>37.71</v>
      </c>
      <c r="DN7" s="36">
        <v>38.69</v>
      </c>
      <c r="DO7" s="36">
        <v>39.65</v>
      </c>
      <c r="DP7" s="36">
        <v>45.25</v>
      </c>
      <c r="DQ7" s="36">
        <v>46.31</v>
      </c>
      <c r="DR7" s="36">
        <v>0</v>
      </c>
      <c r="DS7" s="36">
        <v>0</v>
      </c>
      <c r="DT7" s="36">
        <v>0.16</v>
      </c>
      <c r="DU7" s="36">
        <v>0.28999999999999998</v>
      </c>
      <c r="DV7" s="36">
        <v>1.46</v>
      </c>
      <c r="DW7" s="36">
        <v>6.92</v>
      </c>
      <c r="DX7" s="36">
        <v>7.67</v>
      </c>
      <c r="DY7" s="36">
        <v>8.4</v>
      </c>
      <c r="DZ7" s="36">
        <v>9.7100000000000009</v>
      </c>
      <c r="EA7" s="36">
        <v>10.71</v>
      </c>
      <c r="EB7" s="36">
        <v>12.42</v>
      </c>
      <c r="EC7" s="36">
        <v>1.48</v>
      </c>
      <c r="ED7" s="36">
        <v>1.24</v>
      </c>
      <c r="EE7" s="36">
        <v>1.54</v>
      </c>
      <c r="EF7" s="36">
        <v>2.21</v>
      </c>
      <c r="EG7" s="36">
        <v>0.91</v>
      </c>
      <c r="EH7" s="36">
        <v>0.82</v>
      </c>
      <c r="EI7" s="36">
        <v>0.84</v>
      </c>
      <c r="EJ7" s="36">
        <v>0.78</v>
      </c>
      <c r="EK7" s="36">
        <v>0.83</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2016-02-16T00:47:20Z</cp:lastPrinted>
  <dcterms:created xsi:type="dcterms:W3CDTF">2016-02-03T07:16:18Z</dcterms:created>
  <dcterms:modified xsi:type="dcterms:W3CDTF">2016-02-16T00:47:28Z</dcterms:modified>
  <cp:category/>
</cp:coreProperties>
</file>