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28281\Desktop\経営比較分析表（公表用）\01上水道\"/>
    </mc:Choice>
  </mc:AlternateContent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AY8" i="4" s="1"/>
  <c r="R6" i="5"/>
  <c r="Q6" i="5"/>
  <c r="P6" i="5"/>
  <c r="O6" i="5"/>
  <c r="N6" i="5"/>
  <c r="M6" i="5"/>
  <c r="L6" i="5"/>
  <c r="Z8" i="4" s="1"/>
  <c r="K6" i="5"/>
  <c r="R8" i="4" s="1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Q8" i="4"/>
  <c r="AI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<sst xmlns="http://schemas.openxmlformats.org/spreadsheetml/2006/main" count="217" uniqueCount="107">
  <si>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</si>
  <si>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</si>
  <si>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</si>
  <si>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</si>
  <si>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</si>
  <si>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</si>
  <si>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</si>
  <si>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</si>
  <si>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</si>
  <si>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</si>
  <si>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</si>
  <si>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</si>
  <si>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</si>
  <si>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</si>
  <si>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</si>
  <si>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</si>
  <si>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</si>
  <si>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</si>
  <si>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</si>
  <si>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</si>
  <si>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</si>
  <si>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</si>
  <si>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</si>
  <si>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</si>
  <si>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</si>
  <si>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</si>
  <si>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</si>
  <si>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</si>
  <si>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</si>
  <si>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</si>
  <si>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</si>
  <si>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</si>
  <si>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</si>
  <si>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</si>
  <si>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</si>
  <si>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</si>
  <si>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</si>
  <si>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</si>
  <si>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</si>
  <si>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</si>
  <si>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</si>
  <si>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</si>
  <si>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</si>
  <si>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</si>
  <si>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</si>
  <si>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</si>
  <si>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</si>
  <si>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</si>
  <si>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</si>
  <si>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</si>
  <si>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</si>
  <si>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</si>
  <si>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</si>
  <si>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</si>
  <si>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</si>
  <si>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</si>
  <si>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</si>
  <si>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</si>
  <si>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</si>
  <si>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</si>
  <si>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</si>
  <si>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</si>
  <si>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</si>
  <si>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</si>
  <si>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</si>
  <si>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</si>
  <si>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</si>
  <si>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</si>
  <si>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</si>
  <si>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</si>
  <si>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</si>
  <si>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</si>
  <si>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</si>
  <si>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</si>
  <si>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</si>
  <si>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</si>
  <si>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</si>
  <si>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</si>
  <si>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</si>
  <si>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</si>
  <si>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</si>
  <si>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</si>
  <si>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</si>
  <si>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</si>
  <si>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</si>
  <si>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</si>
  <si>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</si>
  <si>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</si>
  <si>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</si>
  <si>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</si>
  <si>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</si>
  <si>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</si>
  <si>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</si>
  <si>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栃木県　下野市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</si>
  <si>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</si>
  <si>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</si>
  <si>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</si>
  <si>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</si>
  <si>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</si>
  <si>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</si>
  <si>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</si>
  <si>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</si>
  <si>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</si>
  <si>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</si>
  <si>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1)有形固定資産減価償却率（左表２－①）
　類似団体などより、法定対応年数に近い資産が少い状況にある。
２）管路経年化率（左表２－②）
　率は低いが、今後ますます管路の老朽化が進んでいくため、早急に将来の管路の更新計画を策定する必要がある。
３）管路更新化率（左表２－③）
　老朽管が少ないため更新率は低いが、今後は、更新計画において、適切に更新していく必要がある。</t>
    <phoneticPr fontId="4"/>
  </si>
  <si>
    <t>経営の健全性・効率性については、比較的高い水準で安定しており、経理の状況は良好である。
　今後も、将来にわたって経営の健全性、効率性をさらに追求し、今後訪れる急激な管路の老朽化に対応できる体制づくりのため、水道ビジョンや経営戦略を策定し、計画的に管路の更新を推進する必要がある。</t>
    <phoneticPr fontId="4"/>
  </si>
  <si>
    <t>１）経常収支比率（左表１－①）
　減少傾向にあるが、比較的、収益・費用ともに安定しており、依然として高い比率にある。
２）流動化率（左表１－③）
　平成２７年度は特に未払金が増加したため比率が下がっているが、現金はおおむね横ばい状況にある。
３）企業債残高対給水収益比率（左表１－④）
　平成２５年から２８年度までは、配水場の更新投資で企業債を借り入れるため、現在では類似団体の平均値を上回っているが、今後は計画的な企業債の償還により低下傾向にある。
４）料金回収率（左表１－⑤）
　徐々に低下傾向にあるが、依然として高い回収率である。今後も回収率の向上を目指す。
５）給水原価（左表１－⑥）　
　類似団体や全国の平均値を大幅に下回っており、費用の効率性も非常に良い状況にある。
６）施設利用率・有収率（左表１－⑦・⑧）
 ともに、類似団体や全国の平均値を上回っており、経営の健全性が保たれている現状にある。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</si>
</sst>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1.24</c:v>
                </c:pt>
                <c:pt idx="1">
                  <c:v>1.54</c:v>
                </c:pt>
                <c:pt idx="2">
                  <c:v>2.21</c:v>
                </c:pt>
                <c:pt idx="3">
                  <c:v>0.91</c:v>
                </c:pt>
                <c:pt idx="4">
                  <c:v>0.73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86056"/>
        <c:axId val="151639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0.84</c:v>
                </c:pt>
                <c:pt idx="1">
                  <c:v>0.78</c:v>
                </c:pt>
                <c:pt idx="2">
                  <c:v>0.83</c:v>
                </c:pt>
                <c:pt idx="3">
                  <c:v>0.72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86056"/>
        <c:axId val="151639272"/>
      </c:lineChart>
      <c:dateAx>
        <c:axId val="151486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639272"/>
        <c:crosses val="autoZero"/>
        <c:auto val="1"/>
        <c:lblOffset val="100"/>
        <c:baseTimeUnit val="years"/>
      </c:dateAx>
      <c:valAx>
        <c:axId val="151639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486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63.39</c:v>
                </c:pt>
                <c:pt idx="1">
                  <c:v>62.66</c:v>
                </c:pt>
                <c:pt idx="2">
                  <c:v>62.65</c:v>
                </c:pt>
                <c:pt idx="3">
                  <c:v>62.45</c:v>
                </c:pt>
                <c:pt idx="4">
                  <c:v>62.44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29736"/>
        <c:axId val="15122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60.04</c:v>
                </c:pt>
                <c:pt idx="1">
                  <c:v>59.88</c:v>
                </c:pt>
                <c:pt idx="2">
                  <c:v>59.68</c:v>
                </c:pt>
                <c:pt idx="3">
                  <c:v>59.17</c:v>
                </c:pt>
                <c:pt idx="4">
                  <c:v>59.34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29736"/>
        <c:axId val="151229344"/>
      </c:lineChart>
      <c:dateAx>
        <c:axId val="151229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229344"/>
        <c:crosses val="autoZero"/>
        <c:auto val="1"/>
        <c:lblOffset val="100"/>
        <c:baseTimeUnit val="years"/>
      </c:dateAx>
      <c:valAx>
        <c:axId val="15122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229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88.65</c:v>
                </c:pt>
                <c:pt idx="1">
                  <c:v>90.1</c:v>
                </c:pt>
                <c:pt idx="2">
                  <c:v>90.35</c:v>
                </c:pt>
                <c:pt idx="3">
                  <c:v>90.57</c:v>
                </c:pt>
                <c:pt idx="4">
                  <c:v>90.02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12152"/>
        <c:axId val="152812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87.33</c:v>
                </c:pt>
                <c:pt idx="1">
                  <c:v>87.65</c:v>
                </c:pt>
                <c:pt idx="2">
                  <c:v>87.63</c:v>
                </c:pt>
                <c:pt idx="3">
                  <c:v>87.6</c:v>
                </c:pt>
                <c:pt idx="4">
                  <c:v>87.74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12152"/>
        <c:axId val="152812544"/>
      </c:lineChart>
      <c:dateAx>
        <c:axId val="152812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812544"/>
        <c:crosses val="autoZero"/>
        <c:auto val="1"/>
        <c:lblOffset val="100"/>
        <c:baseTimeUnit val="years"/>
      </c:dateAx>
      <c:valAx>
        <c:axId val="152812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812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120.65</c:v>
                </c:pt>
                <c:pt idx="1">
                  <c:v>122.67</c:v>
                </c:pt>
                <c:pt idx="2">
                  <c:v>134.49</c:v>
                </c:pt>
                <c:pt idx="3">
                  <c:v>123.49</c:v>
                </c:pt>
                <c:pt idx="4">
                  <c:v>121.16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74208"/>
        <c:axId val="15227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107.68</c:v>
                </c:pt>
                <c:pt idx="1">
                  <c:v>108.24</c:v>
                </c:pt>
                <c:pt idx="2">
                  <c:v>107.8</c:v>
                </c:pt>
                <c:pt idx="3">
                  <c:v>111.96</c:v>
                </c:pt>
                <c:pt idx="4">
                  <c:v>112.69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74208"/>
        <c:axId val="152275600"/>
      </c:lineChart>
      <c:dateAx>
        <c:axId val="15147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275600"/>
        <c:crosses val="autoZero"/>
        <c:auto val="1"/>
        <c:lblOffset val="100"/>
        <c:baseTimeUnit val="years"/>
      </c:dateAx>
      <c:valAx>
        <c:axId val="152275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47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22.79</c:v>
                </c:pt>
                <c:pt idx="1">
                  <c:v>23.56</c:v>
                </c:pt>
                <c:pt idx="2">
                  <c:v>24.12</c:v>
                </c:pt>
                <c:pt idx="3">
                  <c:v>38.450000000000003</c:v>
                </c:pt>
                <c:pt idx="4">
                  <c:v>39.5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60224"/>
        <c:axId val="15236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37.71</c:v>
                </c:pt>
                <c:pt idx="1">
                  <c:v>38.69</c:v>
                </c:pt>
                <c:pt idx="2">
                  <c:v>39.65</c:v>
                </c:pt>
                <c:pt idx="3">
                  <c:v>45.25</c:v>
                </c:pt>
                <c:pt idx="4">
                  <c:v>46.27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60224"/>
        <c:axId val="152361632"/>
      </c:lineChart>
      <c:dateAx>
        <c:axId val="15236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361632"/>
        <c:crosses val="autoZero"/>
        <c:auto val="1"/>
        <c:lblOffset val="100"/>
        <c:baseTimeUnit val="years"/>
      </c:dateAx>
      <c:valAx>
        <c:axId val="15236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36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0.16</c:v>
                </c:pt>
                <c:pt idx="2">
                  <c:v>0.28999999999999998</c:v>
                </c:pt>
                <c:pt idx="3">
                  <c:v>1.46</c:v>
                </c:pt>
                <c:pt idx="4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95792"/>
        <c:axId val="15239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7.67</c:v>
                </c:pt>
                <c:pt idx="1">
                  <c:v>8.4</c:v>
                </c:pt>
                <c:pt idx="2">
                  <c:v>9.7100000000000009</c:v>
                </c:pt>
                <c:pt idx="3">
                  <c:v>10.71</c:v>
                </c:pt>
                <c:pt idx="4">
                  <c:v>10.93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95792"/>
        <c:axId val="152396176"/>
      </c:lineChart>
      <c:dateAx>
        <c:axId val="15239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396176"/>
        <c:crosses val="autoZero"/>
        <c:auto val="1"/>
        <c:lblOffset val="100"/>
        <c:baseTimeUnit val="years"/>
      </c:dateAx>
      <c:valAx>
        <c:axId val="15239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39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30912"/>
        <c:axId val="151231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4.67</c:v>
                </c:pt>
                <c:pt idx="1">
                  <c:v>4.46</c:v>
                </c:pt>
                <c:pt idx="2">
                  <c:v>4.3899999999999997</c:v>
                </c:pt>
                <c:pt idx="3">
                  <c:v>0.41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30912"/>
        <c:axId val="151231304"/>
      </c:lineChart>
      <c:dateAx>
        <c:axId val="151230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231304"/>
        <c:crosses val="autoZero"/>
        <c:auto val="1"/>
        <c:lblOffset val="100"/>
        <c:baseTimeUnit val="years"/>
      </c:dateAx>
      <c:valAx>
        <c:axId val="151231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230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418.82</c:v>
                </c:pt>
                <c:pt idx="1">
                  <c:v>485.23</c:v>
                </c:pt>
                <c:pt idx="2">
                  <c:v>1023.45</c:v>
                </c:pt>
                <c:pt idx="3">
                  <c:v>312.55</c:v>
                </c:pt>
                <c:pt idx="4">
                  <c:v>238.68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30112"/>
        <c:axId val="152430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695.41</c:v>
                </c:pt>
                <c:pt idx="1">
                  <c:v>701</c:v>
                </c:pt>
                <c:pt idx="2">
                  <c:v>739.59</c:v>
                </c:pt>
                <c:pt idx="3">
                  <c:v>335.95</c:v>
                </c:pt>
                <c:pt idx="4">
                  <c:v>346.59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30112"/>
        <c:axId val="152430504"/>
      </c:lineChart>
      <c:dateAx>
        <c:axId val="15243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430504"/>
        <c:crosses val="autoZero"/>
        <c:auto val="1"/>
        <c:lblOffset val="100"/>
        <c:baseTimeUnit val="years"/>
      </c:dateAx>
      <c:valAx>
        <c:axId val="152430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43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356.41</c:v>
                </c:pt>
                <c:pt idx="1">
                  <c:v>350.4</c:v>
                </c:pt>
                <c:pt idx="2">
                  <c:v>356.59</c:v>
                </c:pt>
                <c:pt idx="3">
                  <c:v>353.2</c:v>
                </c:pt>
                <c:pt idx="4">
                  <c:v>343.95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29720"/>
        <c:axId val="152527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343.45</c:v>
                </c:pt>
                <c:pt idx="1">
                  <c:v>330.99</c:v>
                </c:pt>
                <c:pt idx="2">
                  <c:v>324.08999999999997</c:v>
                </c:pt>
                <c:pt idx="3">
                  <c:v>319.82</c:v>
                </c:pt>
                <c:pt idx="4">
                  <c:v>312.02999999999997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29720"/>
        <c:axId val="152527944"/>
      </c:lineChart>
      <c:dateAx>
        <c:axId val="152429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527944"/>
        <c:crosses val="autoZero"/>
        <c:auto val="1"/>
        <c:lblOffset val="100"/>
        <c:baseTimeUnit val="years"/>
      </c:dateAx>
      <c:valAx>
        <c:axId val="152527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429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108.4</c:v>
                </c:pt>
                <c:pt idx="1">
                  <c:v>108.88</c:v>
                </c:pt>
                <c:pt idx="2">
                  <c:v>117.78</c:v>
                </c:pt>
                <c:pt idx="3">
                  <c:v>117.91</c:v>
                </c:pt>
                <c:pt idx="4">
                  <c:v>115.15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120"/>
        <c:axId val="152529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99.61</c:v>
                </c:pt>
                <c:pt idx="1">
                  <c:v>100.27</c:v>
                </c:pt>
                <c:pt idx="2">
                  <c:v>99.46</c:v>
                </c:pt>
                <c:pt idx="3">
                  <c:v>105.21</c:v>
                </c:pt>
                <c:pt idx="4">
                  <c:v>105.71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120"/>
        <c:axId val="152529512"/>
      </c:lineChart>
      <c:dateAx>
        <c:axId val="15252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529512"/>
        <c:crosses val="autoZero"/>
        <c:auto val="1"/>
        <c:lblOffset val="100"/>
        <c:baseTimeUnit val="years"/>
      </c:dateAx>
      <c:valAx>
        <c:axId val="152529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52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120.32</c:v>
                </c:pt>
                <c:pt idx="1">
                  <c:v>119.85</c:v>
                </c:pt>
                <c:pt idx="2">
                  <c:v>111.64</c:v>
                </c:pt>
                <c:pt idx="3">
                  <c:v>110.92</c:v>
                </c:pt>
                <c:pt idx="4">
                  <c:v>113.78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688"/>
        <c:axId val="152531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169.59</c:v>
                </c:pt>
                <c:pt idx="1">
                  <c:v>169.62</c:v>
                </c:pt>
                <c:pt idx="2">
                  <c:v>171.78</c:v>
                </c:pt>
                <c:pt idx="3">
                  <c:v>162.59</c:v>
                </c:pt>
                <c:pt idx="4">
                  <c:v>162.15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688"/>
        <c:axId val="152531080"/>
      </c:lineChart>
      <c:dateAx>
        <c:axId val="15253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531080"/>
        <c:crosses val="autoZero"/>
        <c:auto val="1"/>
        <c:lblOffset val="100"/>
        <c:baseTimeUnit val="years"/>
      </c:dateAx>
      <c:valAx>
        <c:axId val="152531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53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1" sqref="B1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栃木県　下野市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A4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60135</v>
      </c>
      <c r="AJ8" s="75"/>
      <c r="AK8" s="75"/>
      <c r="AL8" s="75"/>
      <c r="AM8" s="75"/>
      <c r="AN8" s="75"/>
      <c r="AO8" s="75"/>
      <c r="AP8" s="76"/>
      <c r="AQ8" s="57">
        <f>データ!R6</f>
        <v>74.59</v>
      </c>
      <c r="AR8" s="57"/>
      <c r="AS8" s="57"/>
      <c r="AT8" s="57"/>
      <c r="AU8" s="57"/>
      <c r="AV8" s="57"/>
      <c r="AW8" s="57"/>
      <c r="AX8" s="57"/>
      <c r="AY8" s="57">
        <f>データ!S6</f>
        <v>806.21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81</v>
      </c>
      <c r="K10" s="57"/>
      <c r="L10" s="57"/>
      <c r="M10" s="57"/>
      <c r="N10" s="57"/>
      <c r="O10" s="57"/>
      <c r="P10" s="57"/>
      <c r="Q10" s="57"/>
      <c r="R10" s="57">
        <f>データ!O6</f>
        <v>97.12</v>
      </c>
      <c r="S10" s="57"/>
      <c r="T10" s="57"/>
      <c r="U10" s="57"/>
      <c r="V10" s="57"/>
      <c r="W10" s="57"/>
      <c r="X10" s="57"/>
      <c r="Y10" s="57"/>
      <c r="Z10" s="65">
        <f>データ!P6</f>
        <v>2538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58144</v>
      </c>
      <c r="AJ10" s="65"/>
      <c r="AK10" s="65"/>
      <c r="AL10" s="65"/>
      <c r="AM10" s="65"/>
      <c r="AN10" s="65"/>
      <c r="AO10" s="65"/>
      <c r="AP10" s="65"/>
      <c r="AQ10" s="57">
        <f>データ!U6</f>
        <v>71.88</v>
      </c>
      <c r="AR10" s="57"/>
      <c r="AS10" s="57"/>
      <c r="AT10" s="57"/>
      <c r="AU10" s="57"/>
      <c r="AV10" s="57"/>
      <c r="AW10" s="57"/>
      <c r="AX10" s="57"/>
      <c r="AY10" s="57">
        <f>データ!V6</f>
        <v>808.9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92169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栃木県　下野市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81</v>
      </c>
      <c r="O6" s="32">
        <f t="shared" si="3"/>
        <v>97.12</v>
      </c>
      <c r="P6" s="32">
        <f t="shared" si="3"/>
        <v>2538</v>
      </c>
      <c r="Q6" s="32">
        <f t="shared" si="3"/>
        <v>60135</v>
      </c>
      <c r="R6" s="32">
        <f t="shared" si="3"/>
        <v>74.59</v>
      </c>
      <c r="S6" s="32">
        <f t="shared" si="3"/>
        <v>806.21</v>
      </c>
      <c r="T6" s="32">
        <f t="shared" si="3"/>
        <v>58144</v>
      </c>
      <c r="U6" s="32">
        <f t="shared" si="3"/>
        <v>71.88</v>
      </c>
      <c r="V6" s="32">
        <f t="shared" si="3"/>
        <v>808.9</v>
      </c>
      <c r="W6" s="33">
        <f>IF(W7="",NA(),W7)</f>
        <v>120.65</v>
      </c>
      <c r="X6" s="33">
        <f t="shared" ref="X6:AF6" si="4">IF(X7="",NA(),X7)</f>
        <v>122.67</v>
      </c>
      <c r="Y6" s="33">
        <f t="shared" si="4"/>
        <v>134.49</v>
      </c>
      <c r="Z6" s="33">
        <f t="shared" si="4"/>
        <v>123.49</v>
      </c>
      <c r="AA6" s="33">
        <f t="shared" si="4"/>
        <v>121.16</v>
      </c>
      <c r="AB6" s="33">
        <f t="shared" si="4"/>
        <v>107.68</v>
      </c>
      <c r="AC6" s="33">
        <f t="shared" si="4"/>
        <v>108.24</v>
      </c>
      <c r="AD6" s="33">
        <f t="shared" si="4"/>
        <v>107.8</v>
      </c>
      <c r="AE6" s="33">
        <f t="shared" si="4"/>
        <v>111.96</v>
      </c>
      <c r="AF6" s="33">
        <f t="shared" si="4"/>
        <v>112.69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4.67</v>
      </c>
      <c r="AN6" s="33">
        <f t="shared" si="5"/>
        <v>4.46</v>
      </c>
      <c r="AO6" s="33">
        <f t="shared" si="5"/>
        <v>4.3899999999999997</v>
      </c>
      <c r="AP6" s="33">
        <f t="shared" si="5"/>
        <v>0.41</v>
      </c>
      <c r="AQ6" s="33">
        <f t="shared" si="5"/>
        <v>0.54</v>
      </c>
      <c r="AR6" s="32" t="str">
        <f>IF(AR7="","",IF(AR7="-","【-】","【"&amp;SUBSTITUTE(TEXT(AR7,"#,##0.00"),"-","△")&amp;"】"))</f>
        <v>【0.87】</v>
      </c>
      <c r="AS6" s="33">
        <f>IF(AS7="",NA(),AS7)</f>
        <v>418.82</v>
      </c>
      <c r="AT6" s="33">
        <f t="shared" ref="AT6:BB6" si="6">IF(AT7="",NA(),AT7)</f>
        <v>485.23</v>
      </c>
      <c r="AU6" s="33">
        <f t="shared" si="6"/>
        <v>1023.45</v>
      </c>
      <c r="AV6" s="33">
        <f t="shared" si="6"/>
        <v>312.55</v>
      </c>
      <c r="AW6" s="33">
        <f t="shared" si="6"/>
        <v>238.68</v>
      </c>
      <c r="AX6" s="33">
        <f t="shared" si="6"/>
        <v>695.41</v>
      </c>
      <c r="AY6" s="33">
        <f t="shared" si="6"/>
        <v>701</v>
      </c>
      <c r="AZ6" s="33">
        <f t="shared" si="6"/>
        <v>739.59</v>
      </c>
      <c r="BA6" s="33">
        <f t="shared" si="6"/>
        <v>335.95</v>
      </c>
      <c r="BB6" s="33">
        <f t="shared" si="6"/>
        <v>346.59</v>
      </c>
      <c r="BC6" s="32" t="str">
        <f>IF(BC7="","",IF(BC7="-","【-】","【"&amp;SUBSTITUTE(TEXT(BC7,"#,##0.00"),"-","△")&amp;"】"))</f>
        <v>【262.74】</v>
      </c>
      <c r="BD6" s="33">
        <f>IF(BD7="",NA(),BD7)</f>
        <v>356.41</v>
      </c>
      <c r="BE6" s="33">
        <f t="shared" ref="BE6:BM6" si="7">IF(BE7="",NA(),BE7)</f>
        <v>350.4</v>
      </c>
      <c r="BF6" s="33">
        <f t="shared" si="7"/>
        <v>356.59</v>
      </c>
      <c r="BG6" s="33">
        <f t="shared" si="7"/>
        <v>353.2</v>
      </c>
      <c r="BH6" s="33">
        <f t="shared" si="7"/>
        <v>343.95</v>
      </c>
      <c r="BI6" s="33">
        <f t="shared" si="7"/>
        <v>343.45</v>
      </c>
      <c r="BJ6" s="33">
        <f t="shared" si="7"/>
        <v>330.99</v>
      </c>
      <c r="BK6" s="33">
        <f t="shared" si="7"/>
        <v>324.08999999999997</v>
      </c>
      <c r="BL6" s="33">
        <f t="shared" si="7"/>
        <v>319.82</v>
      </c>
      <c r="BM6" s="33">
        <f t="shared" si="7"/>
        <v>312.02999999999997</v>
      </c>
      <c r="BN6" s="32" t="str">
        <f>IF(BN7="","",IF(BN7="-","【-】","【"&amp;SUBSTITUTE(TEXT(BN7,"#,##0.00"),"-","△")&amp;"】"))</f>
        <v>【276.38】</v>
      </c>
      <c r="BO6" s="33">
        <f>IF(BO7="",NA(),BO7)</f>
        <v>108.4</v>
      </c>
      <c r="BP6" s="33">
        <f t="shared" ref="BP6:BX6" si="8">IF(BP7="",NA(),BP7)</f>
        <v>108.88</v>
      </c>
      <c r="BQ6" s="33">
        <f t="shared" si="8"/>
        <v>117.78</v>
      </c>
      <c r="BR6" s="33">
        <f t="shared" si="8"/>
        <v>117.91</v>
      </c>
      <c r="BS6" s="33">
        <f t="shared" si="8"/>
        <v>115.15</v>
      </c>
      <c r="BT6" s="33">
        <f t="shared" si="8"/>
        <v>99.61</v>
      </c>
      <c r="BU6" s="33">
        <f t="shared" si="8"/>
        <v>100.27</v>
      </c>
      <c r="BV6" s="33">
        <f t="shared" si="8"/>
        <v>99.46</v>
      </c>
      <c r="BW6" s="33">
        <f t="shared" si="8"/>
        <v>105.21</v>
      </c>
      <c r="BX6" s="33">
        <f t="shared" si="8"/>
        <v>105.71</v>
      </c>
      <c r="BY6" s="32" t="str">
        <f>IF(BY7="","",IF(BY7="-","【-】","【"&amp;SUBSTITUTE(TEXT(BY7,"#,##0.00"),"-","△")&amp;"】"))</f>
        <v>【104.99】</v>
      </c>
      <c r="BZ6" s="33">
        <f>IF(BZ7="",NA(),BZ7)</f>
        <v>120.32</v>
      </c>
      <c r="CA6" s="33">
        <f t="shared" ref="CA6:CI6" si="9">IF(CA7="",NA(),CA7)</f>
        <v>119.85</v>
      </c>
      <c r="CB6" s="33">
        <f t="shared" si="9"/>
        <v>111.64</v>
      </c>
      <c r="CC6" s="33">
        <f t="shared" si="9"/>
        <v>110.92</v>
      </c>
      <c r="CD6" s="33">
        <f t="shared" si="9"/>
        <v>113.78</v>
      </c>
      <c r="CE6" s="33">
        <f t="shared" si="9"/>
        <v>169.59</v>
      </c>
      <c r="CF6" s="33">
        <f t="shared" si="9"/>
        <v>169.62</v>
      </c>
      <c r="CG6" s="33">
        <f t="shared" si="9"/>
        <v>171.78</v>
      </c>
      <c r="CH6" s="33">
        <f t="shared" si="9"/>
        <v>162.59</v>
      </c>
      <c r="CI6" s="33">
        <f t="shared" si="9"/>
        <v>162.15</v>
      </c>
      <c r="CJ6" s="32" t="str">
        <f>IF(CJ7="","",IF(CJ7="-","【-】","【"&amp;SUBSTITUTE(TEXT(CJ7,"#,##0.00"),"-","△")&amp;"】"))</f>
        <v>【163.72】</v>
      </c>
      <c r="CK6" s="33">
        <f>IF(CK7="",NA(),CK7)</f>
        <v>63.39</v>
      </c>
      <c r="CL6" s="33">
        <f t="shared" ref="CL6:CT6" si="10">IF(CL7="",NA(),CL7)</f>
        <v>62.66</v>
      </c>
      <c r="CM6" s="33">
        <f t="shared" si="10"/>
        <v>62.65</v>
      </c>
      <c r="CN6" s="33">
        <f t="shared" si="10"/>
        <v>62.45</v>
      </c>
      <c r="CO6" s="33">
        <f t="shared" si="10"/>
        <v>62.44</v>
      </c>
      <c r="CP6" s="33">
        <f t="shared" si="10"/>
        <v>60.04</v>
      </c>
      <c r="CQ6" s="33">
        <f t="shared" si="10"/>
        <v>59.88</v>
      </c>
      <c r="CR6" s="33">
        <f t="shared" si="10"/>
        <v>59.68</v>
      </c>
      <c r="CS6" s="33">
        <f t="shared" si="10"/>
        <v>59.17</v>
      </c>
      <c r="CT6" s="33">
        <f t="shared" si="10"/>
        <v>59.34</v>
      </c>
      <c r="CU6" s="32" t="str">
        <f>IF(CU7="","",IF(CU7="-","【-】","【"&amp;SUBSTITUTE(TEXT(CU7,"#,##0.00"),"-","△")&amp;"】"))</f>
        <v>【59.76】</v>
      </c>
      <c r="CV6" s="33">
        <f>IF(CV7="",NA(),CV7)</f>
        <v>88.65</v>
      </c>
      <c r="CW6" s="33">
        <f t="shared" ref="CW6:DE6" si="11">IF(CW7="",NA(),CW7)</f>
        <v>90.1</v>
      </c>
      <c r="CX6" s="33">
        <f t="shared" si="11"/>
        <v>90.35</v>
      </c>
      <c r="CY6" s="33">
        <f t="shared" si="11"/>
        <v>90.57</v>
      </c>
      <c r="CZ6" s="33">
        <f t="shared" si="11"/>
        <v>90.02</v>
      </c>
      <c r="DA6" s="33">
        <f t="shared" si="11"/>
        <v>87.33</v>
      </c>
      <c r="DB6" s="33">
        <f t="shared" si="11"/>
        <v>87.65</v>
      </c>
      <c r="DC6" s="33">
        <f t="shared" si="11"/>
        <v>87.63</v>
      </c>
      <c r="DD6" s="33">
        <f t="shared" si="11"/>
        <v>87.6</v>
      </c>
      <c r="DE6" s="33">
        <f t="shared" si="11"/>
        <v>87.74</v>
      </c>
      <c r="DF6" s="32" t="str">
        <f>IF(DF7="","",IF(DF7="-","【-】","【"&amp;SUBSTITUTE(TEXT(DF7,"#,##0.00"),"-","△")&amp;"】"))</f>
        <v>【89.95】</v>
      </c>
      <c r="DG6" s="33">
        <f>IF(DG7="",NA(),DG7)</f>
        <v>22.79</v>
      </c>
      <c r="DH6" s="33">
        <f t="shared" ref="DH6:DP6" si="12">IF(DH7="",NA(),DH7)</f>
        <v>23.56</v>
      </c>
      <c r="DI6" s="33">
        <f t="shared" si="12"/>
        <v>24.12</v>
      </c>
      <c r="DJ6" s="33">
        <f t="shared" si="12"/>
        <v>38.450000000000003</v>
      </c>
      <c r="DK6" s="33">
        <f t="shared" si="12"/>
        <v>39.5</v>
      </c>
      <c r="DL6" s="33">
        <f t="shared" si="12"/>
        <v>37.71</v>
      </c>
      <c r="DM6" s="33">
        <f t="shared" si="12"/>
        <v>38.69</v>
      </c>
      <c r="DN6" s="33">
        <f t="shared" si="12"/>
        <v>39.65</v>
      </c>
      <c r="DO6" s="33">
        <f t="shared" si="12"/>
        <v>45.25</v>
      </c>
      <c r="DP6" s="33">
        <f t="shared" si="12"/>
        <v>46.27</v>
      </c>
      <c r="DQ6" s="32" t="str">
        <f>IF(DQ7="","",IF(DQ7="-","【-】","【"&amp;SUBSTITUTE(TEXT(DQ7,"#,##0.00"),"-","△")&amp;"】"))</f>
        <v>【47.18】</v>
      </c>
      <c r="DR6" s="32">
        <f>IF(DR7="",NA(),DR7)</f>
        <v>0</v>
      </c>
      <c r="DS6" s="33">
        <f t="shared" ref="DS6:EA6" si="13">IF(DS7="",NA(),DS7)</f>
        <v>0.16</v>
      </c>
      <c r="DT6" s="33">
        <f t="shared" si="13"/>
        <v>0.28999999999999998</v>
      </c>
      <c r="DU6" s="33">
        <f t="shared" si="13"/>
        <v>1.46</v>
      </c>
      <c r="DV6" s="33">
        <f t="shared" si="13"/>
        <v>0.08</v>
      </c>
      <c r="DW6" s="33">
        <f t="shared" si="13"/>
        <v>7.67</v>
      </c>
      <c r="DX6" s="33">
        <f t="shared" si="13"/>
        <v>8.4</v>
      </c>
      <c r="DY6" s="33">
        <f t="shared" si="13"/>
        <v>9.7100000000000009</v>
      </c>
      <c r="DZ6" s="33">
        <f t="shared" si="13"/>
        <v>10.71</v>
      </c>
      <c r="EA6" s="33">
        <f t="shared" si="13"/>
        <v>10.93</v>
      </c>
      <c r="EB6" s="32" t="str">
        <f>IF(EB7="","",IF(EB7="-","【-】","【"&amp;SUBSTITUTE(TEXT(EB7,"#,##0.00"),"-","△")&amp;"】"))</f>
        <v>【13.18】</v>
      </c>
      <c r="EC6" s="33">
        <f>IF(EC7="",NA(),EC7)</f>
        <v>1.24</v>
      </c>
      <c r="ED6" s="33">
        <f t="shared" ref="ED6:EL6" si="14">IF(ED7="",NA(),ED7)</f>
        <v>1.54</v>
      </c>
      <c r="EE6" s="33">
        <f t="shared" si="14"/>
        <v>2.21</v>
      </c>
      <c r="EF6" s="33">
        <f t="shared" si="14"/>
        <v>0.91</v>
      </c>
      <c r="EG6" s="33">
        <f t="shared" si="14"/>
        <v>0.73</v>
      </c>
      <c r="EH6" s="33">
        <f t="shared" si="14"/>
        <v>0.84</v>
      </c>
      <c r="EI6" s="33">
        <f t="shared" si="14"/>
        <v>0.78</v>
      </c>
      <c r="EJ6" s="33">
        <f t="shared" si="14"/>
        <v>0.83</v>
      </c>
      <c r="EK6" s="33">
        <f t="shared" si="14"/>
        <v>0.72</v>
      </c>
      <c r="EL6" s="33">
        <f t="shared" si="14"/>
        <v>0.71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92169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81</v>
      </c>
      <c r="O7" s="36">
        <v>97.12</v>
      </c>
      <c r="P7" s="36">
        <v>2538</v>
      </c>
      <c r="Q7" s="36">
        <v>60135</v>
      </c>
      <c r="R7" s="36">
        <v>74.59</v>
      </c>
      <c r="S7" s="36">
        <v>806.21</v>
      </c>
      <c r="T7" s="36">
        <v>58144</v>
      </c>
      <c r="U7" s="36">
        <v>71.88</v>
      </c>
      <c r="V7" s="36">
        <v>808.9</v>
      </c>
      <c r="W7" s="36">
        <v>120.65</v>
      </c>
      <c r="X7" s="36">
        <v>122.67</v>
      </c>
      <c r="Y7" s="36">
        <v>134.49</v>
      </c>
      <c r="Z7" s="36">
        <v>123.49</v>
      </c>
      <c r="AA7" s="36">
        <v>121.16</v>
      </c>
      <c r="AB7" s="36">
        <v>107.68</v>
      </c>
      <c r="AC7" s="36">
        <v>108.24</v>
      </c>
      <c r="AD7" s="36">
        <v>107.8</v>
      </c>
      <c r="AE7" s="36">
        <v>111.96</v>
      </c>
      <c r="AF7" s="36">
        <v>112.69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4.67</v>
      </c>
      <c r="AN7" s="36">
        <v>4.46</v>
      </c>
      <c r="AO7" s="36">
        <v>4.3899999999999997</v>
      </c>
      <c r="AP7" s="36">
        <v>0.41</v>
      </c>
      <c r="AQ7" s="36">
        <v>0.54</v>
      </c>
      <c r="AR7" s="36">
        <v>0.87</v>
      </c>
      <c r="AS7" s="36">
        <v>418.82</v>
      </c>
      <c r="AT7" s="36">
        <v>485.23</v>
      </c>
      <c r="AU7" s="36">
        <v>1023.45</v>
      </c>
      <c r="AV7" s="36">
        <v>312.55</v>
      </c>
      <c r="AW7" s="36">
        <v>238.68</v>
      </c>
      <c r="AX7" s="36">
        <v>695.41</v>
      </c>
      <c r="AY7" s="36">
        <v>701</v>
      </c>
      <c r="AZ7" s="36">
        <v>739.59</v>
      </c>
      <c r="BA7" s="36">
        <v>335.95</v>
      </c>
      <c r="BB7" s="36">
        <v>346.59</v>
      </c>
      <c r="BC7" s="36">
        <v>262.74</v>
      </c>
      <c r="BD7" s="36">
        <v>356.41</v>
      </c>
      <c r="BE7" s="36">
        <v>350.4</v>
      </c>
      <c r="BF7" s="36">
        <v>356.59</v>
      </c>
      <c r="BG7" s="36">
        <v>353.2</v>
      </c>
      <c r="BH7" s="36">
        <v>343.95</v>
      </c>
      <c r="BI7" s="36">
        <v>343.45</v>
      </c>
      <c r="BJ7" s="36">
        <v>330.99</v>
      </c>
      <c r="BK7" s="36">
        <v>324.08999999999997</v>
      </c>
      <c r="BL7" s="36">
        <v>319.82</v>
      </c>
      <c r="BM7" s="36">
        <v>312.02999999999997</v>
      </c>
      <c r="BN7" s="36">
        <v>276.38</v>
      </c>
      <c r="BO7" s="36">
        <v>108.4</v>
      </c>
      <c r="BP7" s="36">
        <v>108.88</v>
      </c>
      <c r="BQ7" s="36">
        <v>117.78</v>
      </c>
      <c r="BR7" s="36">
        <v>117.91</v>
      </c>
      <c r="BS7" s="36">
        <v>115.15</v>
      </c>
      <c r="BT7" s="36">
        <v>99.61</v>
      </c>
      <c r="BU7" s="36">
        <v>100.27</v>
      </c>
      <c r="BV7" s="36">
        <v>99.46</v>
      </c>
      <c r="BW7" s="36">
        <v>105.21</v>
      </c>
      <c r="BX7" s="36">
        <v>105.71</v>
      </c>
      <c r="BY7" s="36">
        <v>104.99</v>
      </c>
      <c r="BZ7" s="36">
        <v>120.32</v>
      </c>
      <c r="CA7" s="36">
        <v>119.85</v>
      </c>
      <c r="CB7" s="36">
        <v>111.64</v>
      </c>
      <c r="CC7" s="36">
        <v>110.92</v>
      </c>
      <c r="CD7" s="36">
        <v>113.78</v>
      </c>
      <c r="CE7" s="36">
        <v>169.59</v>
      </c>
      <c r="CF7" s="36">
        <v>169.62</v>
      </c>
      <c r="CG7" s="36">
        <v>171.78</v>
      </c>
      <c r="CH7" s="36">
        <v>162.59</v>
      </c>
      <c r="CI7" s="36">
        <v>162.15</v>
      </c>
      <c r="CJ7" s="36">
        <v>163.72</v>
      </c>
      <c r="CK7" s="36">
        <v>63.39</v>
      </c>
      <c r="CL7" s="36">
        <v>62.66</v>
      </c>
      <c r="CM7" s="36">
        <v>62.65</v>
      </c>
      <c r="CN7" s="36">
        <v>62.45</v>
      </c>
      <c r="CO7" s="36">
        <v>62.44</v>
      </c>
      <c r="CP7" s="36">
        <v>60.04</v>
      </c>
      <c r="CQ7" s="36">
        <v>59.88</v>
      </c>
      <c r="CR7" s="36">
        <v>59.68</v>
      </c>
      <c r="CS7" s="36">
        <v>59.17</v>
      </c>
      <c r="CT7" s="36">
        <v>59.34</v>
      </c>
      <c r="CU7" s="36">
        <v>59.76</v>
      </c>
      <c r="CV7" s="36">
        <v>88.65</v>
      </c>
      <c r="CW7" s="36">
        <v>90.1</v>
      </c>
      <c r="CX7" s="36">
        <v>90.35</v>
      </c>
      <c r="CY7" s="36">
        <v>90.57</v>
      </c>
      <c r="CZ7" s="36">
        <v>90.02</v>
      </c>
      <c r="DA7" s="36">
        <v>87.33</v>
      </c>
      <c r="DB7" s="36">
        <v>87.65</v>
      </c>
      <c r="DC7" s="36">
        <v>87.63</v>
      </c>
      <c r="DD7" s="36">
        <v>87.6</v>
      </c>
      <c r="DE7" s="36">
        <v>87.74</v>
      </c>
      <c r="DF7" s="36">
        <v>89.95</v>
      </c>
      <c r="DG7" s="36">
        <v>22.79</v>
      </c>
      <c r="DH7" s="36">
        <v>23.56</v>
      </c>
      <c r="DI7" s="36">
        <v>24.12</v>
      </c>
      <c r="DJ7" s="36">
        <v>38.450000000000003</v>
      </c>
      <c r="DK7" s="36">
        <v>39.5</v>
      </c>
      <c r="DL7" s="36">
        <v>37.71</v>
      </c>
      <c r="DM7" s="36">
        <v>38.69</v>
      </c>
      <c r="DN7" s="36">
        <v>39.65</v>
      </c>
      <c r="DO7" s="36">
        <v>45.25</v>
      </c>
      <c r="DP7" s="36">
        <v>46.27</v>
      </c>
      <c r="DQ7" s="36">
        <v>47.18</v>
      </c>
      <c r="DR7" s="36">
        <v>0</v>
      </c>
      <c r="DS7" s="36">
        <v>0.16</v>
      </c>
      <c r="DT7" s="36">
        <v>0.28999999999999998</v>
      </c>
      <c r="DU7" s="36">
        <v>1.46</v>
      </c>
      <c r="DV7" s="36">
        <v>0.08</v>
      </c>
      <c r="DW7" s="36">
        <v>7.67</v>
      </c>
      <c r="DX7" s="36">
        <v>8.4</v>
      </c>
      <c r="DY7" s="36">
        <v>9.7100000000000009</v>
      </c>
      <c r="DZ7" s="36">
        <v>10.71</v>
      </c>
      <c r="EA7" s="36">
        <v>10.93</v>
      </c>
      <c r="EB7" s="36">
        <v>13.18</v>
      </c>
      <c r="EC7" s="36">
        <v>1.24</v>
      </c>
      <c r="ED7" s="36">
        <v>1.54</v>
      </c>
      <c r="EE7" s="36">
        <v>2.21</v>
      </c>
      <c r="EF7" s="36">
        <v>0.91</v>
      </c>
      <c r="EG7" s="36">
        <v>0.73</v>
      </c>
      <c r="EH7" s="36">
        <v>0.84</v>
      </c>
      <c r="EI7" s="36">
        <v>0.78</v>
      </c>
      <c r="EJ7" s="36">
        <v>0.83</v>
      </c>
      <c r="EK7" s="36">
        <v>0.72</v>
      </c>
      <c r="EL7" s="36">
        <v>0.71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栃木県</cp:lastModifiedBy>
  <cp:lastPrinted>2017-02-13T08:14:34Z</cp:lastPrinted>
  <dcterms:created xsi:type="dcterms:W3CDTF">2017-02-01T08:36:55Z</dcterms:created>
  <dcterms:modified xsi:type="dcterms:W3CDTF">2017-02-17T04:54:04Z</dcterms:modified>
  <cp:category/>
</cp:coreProperties>
</file>