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4下水（公共）\"/>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H86" i="4"/>
  <c r="E86" i="4"/>
  <c r="AL10" i="4"/>
  <c r="AD10" i="4"/>
  <c r="P10" i="4"/>
  <c r="B10" i="4"/>
  <c r="AT8" i="4"/>
  <c r="W8" i="4"/>
  <c r="I8" i="4"/>
  <c r="B6"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<sst xmlns="http://schemas.openxmlformats.org/spreadsheetml/2006/main" count="245" uniqueCount="125">
  <si>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</si>
  <si>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</si>
  <si>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</si>
  <si>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</si>
  <si>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</si>
  <si>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</si>
  <si>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</si>
  <si>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</si>
  <si>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</si>
  <si>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</si>
  <si>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</si>
  <si>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</si>
  <si>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</si>
  <si>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</si>
  <si>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</si>
  <si>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</si>
  <si>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</si>
  <si>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</si>
  <si>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</si>
  <si>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</si>
  <si>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</si>
  <si>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</si>
  <si>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</si>
  <si>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</si>
  <si>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</si>
  <si>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</si>
  <si>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</si>
  <si>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</si>
  <si>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</si>
  <si>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</si>
  <si>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</si>
  <si>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</si>
  <si>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</si>
  <si>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</si>
  <si>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</si>
  <si>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</si>
  <si>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</si>
  <si>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</si>
  <si>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</si>
  <si>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</si>
  <si>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</si>
  <si>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</si>
  <si>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</si>
  <si>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</si>
  <si>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</si>
  <si>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</si>
  <si>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</si>
  <si>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</si>
  <si>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</si>
  <si>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</si>
  <si>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</si>
  <si>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</si>
  <si>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</si>
  <si>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</si>
  <si>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</si>
  <si>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</si>
  <si>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</si>
  <si>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</si>
  <si>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</si>
  <si>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</si>
  <si>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</si>
  <si>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</si>
  <si>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</si>
  <si>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</si>
  <si>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</si>
  <si>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</si>
  <si>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</si>
  <si>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</si>
  <si>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</si>
  <si>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</si>
  <si>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</si>
  <si>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</si>
  <si>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</si>
  <si>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</si>
  <si>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</si>
  <si>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</si>
  <si>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</si>
  <si>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</si>
  <si>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</si>
  <si>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</si>
  <si>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</si>
  <si>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</si>
  <si>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</si>
  <si>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</si>
  <si>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</si>
  <si>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</si>
  <si>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</si>
  <si>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</si>
  <si>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</si>
  <si>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</si>
  <si>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</si>
  <si>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</si>
  <si>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</si>
  <si>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</si>
  <si>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</si>
  <si>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</si>
  <si>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</si>
  <si>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</si>
  <si>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</si>
  <si>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</si>
  <si>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</si>
  <si>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</si>
  <si>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</si>
  <si>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</si>
  <si>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</si>
  <si>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</si>
  <si>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</si>
  <si>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</si>
  <si>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</si>
  <si>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下野市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</si>
  <si>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</si>
  <si>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</si>
  <si>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</si>
  <si>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</si>
  <si>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</si>
  <si>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</si>
  <si>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</si>
  <si>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</si>
  <si>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</si>
  <si>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</si>
  <si>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</si>
  <si>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③管渠改善率
　S61年度から供用開始しており、類似団体平均値に比べ低い数値であるが、今後、修繕箇所の増加が予想される。</t>
    <rPh sb="1" eb="3">
      <t>カンキョ</t>
    </rPh>
    <rPh sb="3" eb="5">
      <t>カイゼン</t>
    </rPh>
    <rPh sb="5" eb="6">
      <t>リツ</t>
    </rPh>
    <phoneticPr fontId="4"/>
  </si>
  <si>
    <t>　類似団体に比べ、汚水処理原価が低く、使用料収入による経費回収率が高い状態である。総収益に占める繰入金の割合も増加していることから、今後、料金収入の確保と費用削減に努める必要がある。</t>
    <phoneticPr fontId="4"/>
  </si>
  <si>
    <t>非設置</t>
    <rPh sb="0" eb="1">
      <t>ヒ</t>
    </rPh>
    <rPh sb="1" eb="3">
      <t>セッチ</t>
    </rPh>
    <phoneticPr fontId="4"/>
  </si>
  <si>
    <t>①収益的収支比率
　H28年度の収益的収支比率は95.43％で前年度に比べ2.09ポイント減少している。H28年度の総収益838,114千円のうち料金収入の割合は71.1％で、繰入金の割合は28.7％となっている。総収益に占める繰入金の割合が徐々に増えているため、引き続き、料金収入の確保と費用削減に努める必要がある。
②企業債残高対事業規模比率
　類似団体平均値を下回り、減少傾向で推移している。料金収入等は緩やかに増加してしており、地方債残高は減少傾向にある。
⑤経費回収率
　H28年度は類似団体平均値を4.65ポイント上回り101.22％となっている。100％を超える経費回収率であるが、引き続き費用削減に努める必要がある。
⑥汚水処理原価
　類似団体平均値を下回りほぼ横ばいで推移している。Ｈ28年度の汚水処理原価は132.94円であるが、引き続き接続率の向上を図り、有収水量の増加に努める必要がある。
⑧水洗化率
　H28年度は現在処理区域内人口が増加し、現在水洗便所設置済人口が減少したため水洗化率は前年度を下回り97.8％となった。</t>
    <rPh sb="1" eb="4">
      <t>シュウエキテキ</t>
    </rPh>
    <rPh sb="4" eb="6">
      <t>シュウシ</t>
    </rPh>
    <rPh sb="6" eb="8">
      <t>ヒリツ</t>
    </rPh>
    <rPh sb="161" eb="163">
      <t>キギョウ</t>
    </rPh>
    <rPh sb="163" eb="164">
      <t>サイ</t>
    </rPh>
    <rPh sb="164" eb="166">
      <t>ザンダカ</t>
    </rPh>
    <rPh sb="166" eb="167">
      <t>タイ</t>
    </rPh>
    <rPh sb="167" eb="169">
      <t>ジギョウ</t>
    </rPh>
    <rPh sb="169" eb="171">
      <t>キボ</t>
    </rPh>
    <rPh sb="171" eb="173">
      <t>ヒリツ</t>
    </rPh>
    <rPh sb="234" eb="236">
      <t>ケイヒ</t>
    </rPh>
    <rPh sb="236" eb="238">
      <t>カイシュウ</t>
    </rPh>
    <rPh sb="238" eb="239">
      <t>リツ</t>
    </rPh>
    <rPh sb="318" eb="320">
      <t>オスイ</t>
    </rPh>
    <rPh sb="320" eb="322">
      <t>ショリ</t>
    </rPh>
    <rPh sb="322" eb="324">
      <t>ゲンカ</t>
    </rPh>
    <rPh sb="408" eb="411">
      <t>スイセンカ</t>
    </rPh>
    <rPh sb="411" eb="412">
      <t>リツ</t>
    </rPh>
    <rPh sb="461" eb="463">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</si>
</sst>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0.01</c:v>
                </c:pt>
                <c:pt idx="1">
                  <c:v>0.01</c:v>
                </c:pt>
                <c:pt idx="2">
                  <c:v>0.01</c:v>
                </c:pt>
                <c:pt idx="3" formatCode="#,##0.00;&quot;△&quot;#,##0.00">
                  <c:v>0</c:v>
                </c:pt>
                <c:pt idx="4" formatCode="#,##0.00;&quot;△&quot;#,##0.00">
                  <c:v>0</c:v>
                </c:pt>
              </c:numCache>
            </c:numRef>
          </c:val>
        </c:ser>
        <c:dLbls>
          <c:showLegendKey val="0"/>
          <c:showVal val="0"/>
          <c:showCatName val="0"/>
          <c:showSerName val="0"/>
          <c:showPercent val="0"/>
          <c:showBubbleSize val="0"/>
        </c:dLbls>
        <c:gapWidth val="150"/>
        <c:axId val="251502424"/>
        <c:axId val="25150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0.17</c:v>
                </c:pt>
              </c:numCache>
            </c:numRef>
          </c:val>
          <c:smooth val="0"/>
        </c:ser>
        <c:dLbls>
          <c:showLegendKey val="0"/>
          <c:showVal val="0"/>
          <c:showCatName val="0"/>
          <c:showSerName val="0"/>
          <c:showPercent val="0"/>
          <c:showBubbleSize val="0"/>
        </c:dLbls>
        <c:marker val="1"/>
        <c:smooth val="0"/>
        <c:axId val="251502424"/>
        <c:axId val="251502816"/>
      </c:lineChart>
      <c:dateAx>
        <c:axId val="251502424"/>
        <c:scaling>
          <c:orientation val="minMax"/>
        </c:scaling>
        <c:delete val="1"/>
        <c:axPos val="b"/>
        <c:numFmt formatCode="ge" sourceLinked="1"/>
        <c:majorTickMark val="none"/>
        <c:minorTickMark val="none"/>
        <c:tickLblPos val="none"/>
        <c:crossAx val="251502816"/>
        <c:crosses val="autoZero"/>
        <c:auto val="1"/>
        <c:lblOffset val="100"/>
        <c:baseTimeUnit val="years"/>
      </c:dateAx>
      <c:valAx>
        <c:axId val="2515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50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3468200"/>
        <c:axId val="25346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64.67</c:v>
                </c:pt>
              </c:numCache>
            </c:numRef>
          </c:val>
          <c:smooth val="0"/>
        </c:ser>
        <c:dLbls>
          <c:showLegendKey val="0"/>
          <c:showVal val="0"/>
          <c:showCatName val="0"/>
          <c:showSerName val="0"/>
          <c:showPercent val="0"/>
          <c:showBubbleSize val="0"/>
        </c:dLbls>
        <c:marker val="1"/>
        <c:smooth val="0"/>
        <c:axId val="253468200"/>
        <c:axId val="253468592"/>
      </c:lineChart>
      <c:dateAx>
        <c:axId val="253468200"/>
        <c:scaling>
          <c:orientation val="minMax"/>
        </c:scaling>
        <c:delete val="1"/>
        <c:axPos val="b"/>
        <c:numFmt formatCode="ge" sourceLinked="1"/>
        <c:majorTickMark val="none"/>
        <c:minorTickMark val="none"/>
        <c:tickLblPos val="none"/>
        <c:crossAx val="253468592"/>
        <c:crosses val="autoZero"/>
        <c:auto val="1"/>
        <c:lblOffset val="100"/>
        <c:baseTimeUnit val="years"/>
      </c:dateAx>
      <c:valAx>
        <c:axId val="25346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6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99.55</c:v>
                </c:pt>
                <c:pt idx="1">
                  <c:v>99.55</c:v>
                </c:pt>
                <c:pt idx="2">
                  <c:v>99.14</c:v>
                </c:pt>
                <c:pt idx="3">
                  <c:v>98.57</c:v>
                </c:pt>
                <c:pt idx="4">
                  <c:v>97.8</c:v>
                </c:pt>
              </c:numCache>
            </c:numRef>
          </c:val>
        </c:ser>
        <c:dLbls>
          <c:showLegendKey val="0"/>
          <c:showVal val="0"/>
          <c:showCatName val="0"/>
          <c:showSerName val="0"/>
          <c:showPercent val="0"/>
          <c:showBubbleSize val="0"/>
        </c:dLbls>
        <c:gapWidth val="150"/>
        <c:axId val="253469768"/>
        <c:axId val="25347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91.76</c:v>
                </c:pt>
              </c:numCache>
            </c:numRef>
          </c:val>
          <c:smooth val="0"/>
        </c:ser>
        <c:dLbls>
          <c:showLegendKey val="0"/>
          <c:showVal val="0"/>
          <c:showCatName val="0"/>
          <c:showSerName val="0"/>
          <c:showPercent val="0"/>
          <c:showBubbleSize val="0"/>
        </c:dLbls>
        <c:marker val="1"/>
        <c:smooth val="0"/>
        <c:axId val="253469768"/>
        <c:axId val="253470160"/>
      </c:lineChart>
      <c:dateAx>
        <c:axId val="253469768"/>
        <c:scaling>
          <c:orientation val="minMax"/>
        </c:scaling>
        <c:delete val="1"/>
        <c:axPos val="b"/>
        <c:numFmt formatCode="ge" sourceLinked="1"/>
        <c:majorTickMark val="none"/>
        <c:minorTickMark val="none"/>
        <c:tickLblPos val="none"/>
        <c:crossAx val="253470160"/>
        <c:crosses val="autoZero"/>
        <c:auto val="1"/>
        <c:lblOffset val="100"/>
        <c:baseTimeUnit val="years"/>
      </c:dateAx>
      <c:valAx>
        <c:axId val="25347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6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90.02</c:v>
                </c:pt>
                <c:pt idx="1">
                  <c:v>85.74</c:v>
                </c:pt>
                <c:pt idx="2">
                  <c:v>86.99</c:v>
                </c:pt>
                <c:pt idx="3">
                  <c:v>97.52</c:v>
                </c:pt>
                <c:pt idx="4">
                  <c:v>95.43</c:v>
                </c:pt>
              </c:numCache>
            </c:numRef>
          </c:val>
        </c:ser>
        <c:dLbls>
          <c:showLegendKey val="0"/>
          <c:showVal val="0"/>
          <c:showCatName val="0"/>
          <c:showSerName val="0"/>
          <c:showPercent val="0"/>
          <c:showBubbleSize val="0"/>
        </c:dLbls>
        <c:gapWidth val="150"/>
        <c:axId val="251503992"/>
        <c:axId val="2515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503992"/>
        <c:axId val="251504384"/>
      </c:lineChart>
      <c:dateAx>
        <c:axId val="251503992"/>
        <c:scaling>
          <c:orientation val="minMax"/>
        </c:scaling>
        <c:delete val="1"/>
        <c:axPos val="b"/>
        <c:numFmt formatCode="ge" sourceLinked="1"/>
        <c:majorTickMark val="none"/>
        <c:minorTickMark val="none"/>
        <c:tickLblPos val="none"/>
        <c:crossAx val="251504384"/>
        <c:crosses val="autoZero"/>
        <c:auto val="1"/>
        <c:lblOffset val="100"/>
        <c:baseTimeUnit val="years"/>
      </c:dateAx>
      <c:valAx>
        <c:axId val="2515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50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1505560"/>
        <c:axId val="25329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505560"/>
        <c:axId val="253292496"/>
      </c:lineChart>
      <c:dateAx>
        <c:axId val="251505560"/>
        <c:scaling>
          <c:orientation val="minMax"/>
        </c:scaling>
        <c:delete val="1"/>
        <c:axPos val="b"/>
        <c:numFmt formatCode="ge" sourceLinked="1"/>
        <c:majorTickMark val="none"/>
        <c:minorTickMark val="none"/>
        <c:tickLblPos val="none"/>
        <c:crossAx val="253292496"/>
        <c:crosses val="autoZero"/>
        <c:auto val="1"/>
        <c:lblOffset val="100"/>
        <c:baseTimeUnit val="years"/>
      </c:dateAx>
      <c:valAx>
        <c:axId val="25329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50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293672"/>
        <c:axId val="25329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293672"/>
        <c:axId val="253294064"/>
      </c:lineChart>
      <c:dateAx>
        <c:axId val="253293672"/>
        <c:scaling>
          <c:orientation val="minMax"/>
        </c:scaling>
        <c:delete val="1"/>
        <c:axPos val="b"/>
        <c:numFmt formatCode="ge" sourceLinked="1"/>
        <c:majorTickMark val="none"/>
        <c:minorTickMark val="none"/>
        <c:tickLblPos val="none"/>
        <c:crossAx val="253294064"/>
        <c:crosses val="autoZero"/>
        <c:auto val="1"/>
        <c:lblOffset val="100"/>
        <c:baseTimeUnit val="years"/>
      </c:dateAx>
      <c:valAx>
        <c:axId val="25329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29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295240"/>
        <c:axId val="25329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295240"/>
        <c:axId val="253295632"/>
      </c:lineChart>
      <c:dateAx>
        <c:axId val="253295240"/>
        <c:scaling>
          <c:orientation val="minMax"/>
        </c:scaling>
        <c:delete val="1"/>
        <c:axPos val="b"/>
        <c:numFmt formatCode="ge" sourceLinked="1"/>
        <c:majorTickMark val="none"/>
        <c:minorTickMark val="none"/>
        <c:tickLblPos val="none"/>
        <c:crossAx val="253295632"/>
        <c:crosses val="autoZero"/>
        <c:auto val="1"/>
        <c:lblOffset val="100"/>
        <c:baseTimeUnit val="years"/>
      </c:dateAx>
      <c:valAx>
        <c:axId val="25329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29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154720"/>
        <c:axId val="25315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154720"/>
        <c:axId val="253155112"/>
      </c:lineChart>
      <c:dateAx>
        <c:axId val="253154720"/>
        <c:scaling>
          <c:orientation val="minMax"/>
        </c:scaling>
        <c:delete val="1"/>
        <c:axPos val="b"/>
        <c:numFmt formatCode="ge" sourceLinked="1"/>
        <c:majorTickMark val="none"/>
        <c:minorTickMark val="none"/>
        <c:tickLblPos val="none"/>
        <c:crossAx val="253155112"/>
        <c:crosses val="autoZero"/>
        <c:auto val="1"/>
        <c:lblOffset val="100"/>
        <c:baseTimeUnit val="years"/>
      </c:dateAx>
      <c:valAx>
        <c:axId val="25315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1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804.44</c:v>
                </c:pt>
                <c:pt idx="1">
                  <c:v>803.24</c:v>
                </c:pt>
                <c:pt idx="2">
                  <c:v>702.13</c:v>
                </c:pt>
                <c:pt idx="3">
                  <c:v>591.02</c:v>
                </c:pt>
                <c:pt idx="4">
                  <c:v>560.08000000000004</c:v>
                </c:pt>
              </c:numCache>
            </c:numRef>
          </c:val>
        </c:ser>
        <c:dLbls>
          <c:showLegendKey val="0"/>
          <c:showVal val="0"/>
          <c:showCatName val="0"/>
          <c:showSerName val="0"/>
          <c:showPercent val="0"/>
          <c:showBubbleSize val="0"/>
        </c:dLbls>
        <c:gapWidth val="150"/>
        <c:axId val="253156288"/>
        <c:axId val="25315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774.99</c:v>
                </c:pt>
              </c:numCache>
            </c:numRef>
          </c:val>
          <c:smooth val="0"/>
        </c:ser>
        <c:dLbls>
          <c:showLegendKey val="0"/>
          <c:showVal val="0"/>
          <c:showCatName val="0"/>
          <c:showSerName val="0"/>
          <c:showPercent val="0"/>
          <c:showBubbleSize val="0"/>
        </c:dLbls>
        <c:marker val="1"/>
        <c:smooth val="0"/>
        <c:axId val="253156288"/>
        <c:axId val="253156680"/>
      </c:lineChart>
      <c:dateAx>
        <c:axId val="253156288"/>
        <c:scaling>
          <c:orientation val="minMax"/>
        </c:scaling>
        <c:delete val="1"/>
        <c:axPos val="b"/>
        <c:numFmt formatCode="ge" sourceLinked="1"/>
        <c:majorTickMark val="none"/>
        <c:minorTickMark val="none"/>
        <c:tickLblPos val="none"/>
        <c:crossAx val="253156680"/>
        <c:crosses val="autoZero"/>
        <c:auto val="1"/>
        <c:lblOffset val="100"/>
        <c:baseTimeUnit val="years"/>
      </c:dateAx>
      <c:valAx>
        <c:axId val="25315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1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86.13</c:v>
                </c:pt>
                <c:pt idx="1">
                  <c:v>87.5</c:v>
                </c:pt>
                <c:pt idx="2">
                  <c:v>87.28</c:v>
                </c:pt>
                <c:pt idx="3">
                  <c:v>99.62</c:v>
                </c:pt>
                <c:pt idx="4">
                  <c:v>101.22</c:v>
                </c:pt>
              </c:numCache>
            </c:numRef>
          </c:val>
        </c:ser>
        <c:dLbls>
          <c:showLegendKey val="0"/>
          <c:showVal val="0"/>
          <c:showCatName val="0"/>
          <c:showSerName val="0"/>
          <c:showPercent val="0"/>
          <c:showBubbleSize val="0"/>
        </c:dLbls>
        <c:gapWidth val="150"/>
        <c:axId val="253157856"/>
        <c:axId val="253340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96.57</c:v>
                </c:pt>
              </c:numCache>
            </c:numRef>
          </c:val>
          <c:smooth val="0"/>
        </c:ser>
        <c:dLbls>
          <c:showLegendKey val="0"/>
          <c:showVal val="0"/>
          <c:showCatName val="0"/>
          <c:showSerName val="0"/>
          <c:showPercent val="0"/>
          <c:showBubbleSize val="0"/>
        </c:dLbls>
        <c:marker val="1"/>
        <c:smooth val="0"/>
        <c:axId val="253157856"/>
        <c:axId val="253340648"/>
      </c:lineChart>
      <c:dateAx>
        <c:axId val="253157856"/>
        <c:scaling>
          <c:orientation val="minMax"/>
        </c:scaling>
        <c:delete val="1"/>
        <c:axPos val="b"/>
        <c:numFmt formatCode="ge" sourceLinked="1"/>
        <c:majorTickMark val="none"/>
        <c:minorTickMark val="none"/>
        <c:tickLblPos val="none"/>
        <c:crossAx val="253340648"/>
        <c:crosses val="autoZero"/>
        <c:auto val="1"/>
        <c:lblOffset val="100"/>
        <c:baseTimeUnit val="years"/>
      </c:dateAx>
      <c:valAx>
        <c:axId val="25334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1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152.11000000000001</c:v>
                </c:pt>
                <c:pt idx="1">
                  <c:v>148.97999999999999</c:v>
                </c:pt>
                <c:pt idx="2">
                  <c:v>152.87</c:v>
                </c:pt>
                <c:pt idx="3">
                  <c:v>133.62</c:v>
                </c:pt>
                <c:pt idx="4">
                  <c:v>132.94</c:v>
                </c:pt>
              </c:numCache>
            </c:numRef>
          </c:val>
        </c:ser>
        <c:dLbls>
          <c:showLegendKey val="0"/>
          <c:showVal val="0"/>
          <c:showCatName val="0"/>
          <c:showSerName val="0"/>
          <c:showPercent val="0"/>
          <c:showBubbleSize val="0"/>
        </c:dLbls>
        <c:gapWidth val="150"/>
        <c:axId val="253341824"/>
        <c:axId val="25334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161.54</c:v>
                </c:pt>
              </c:numCache>
            </c:numRef>
          </c:val>
          <c:smooth val="0"/>
        </c:ser>
        <c:dLbls>
          <c:showLegendKey val="0"/>
          <c:showVal val="0"/>
          <c:showCatName val="0"/>
          <c:showSerName val="0"/>
          <c:showPercent val="0"/>
          <c:showBubbleSize val="0"/>
        </c:dLbls>
        <c:marker val="1"/>
        <c:smooth val="0"/>
        <c:axId val="253341824"/>
        <c:axId val="253342216"/>
      </c:lineChart>
      <c:dateAx>
        <c:axId val="253341824"/>
        <c:scaling>
          <c:orientation val="minMax"/>
        </c:scaling>
        <c:delete val="1"/>
        <c:axPos val="b"/>
        <c:numFmt formatCode="ge" sourceLinked="1"/>
        <c:majorTickMark val="none"/>
        <c:minorTickMark val="none"/>
        <c:tickLblPos val="none"/>
        <c:crossAx val="253342216"/>
        <c:crosses val="autoZero"/>
        <c:auto val="1"/>
        <c:lblOffset val="100"/>
        <c:baseTimeUnit val="years"/>
      </c:dateAx>
      <c:valAx>
        <c:axId val="25334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3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栃木県　下野市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
        <v>123</v>
      </c>
      <c r="AE8" s="73"/>
      <c r="AF8" s="73"/>
      <c r="AG8" s="73"/>
      <c r="AH8" s="73"/>
      <c r="AI8" s="73"/>
      <c r="AJ8" s="73"/>
      <c r="AK8" s="4"/>
      <c r="AL8" s="67">
        <f>データ!S6</f>
        <v>60133</v>
      </c>
      <c r="AM8" s="67"/>
      <c r="AN8" s="67"/>
      <c r="AO8" s="67"/>
      <c r="AP8" s="67"/>
      <c r="AQ8" s="67"/>
      <c r="AR8" s="67"/>
      <c r="AS8" s="67"/>
      <c r="AT8" s="66">
        <f>データ!T6</f>
        <v>74.59</v>
      </c>
      <c r="AU8" s="66"/>
      <c r="AV8" s="66"/>
      <c r="AW8" s="66"/>
      <c r="AX8" s="66"/>
      <c r="AY8" s="66"/>
      <c r="AZ8" s="66"/>
      <c r="BA8" s="66"/>
      <c r="BB8" s="66">
        <f>データ!U6</f>
        <v>806.18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68.64</v>
      </c>
      <c r="Q10" s="66"/>
      <c r="R10" s="66"/>
      <c r="S10" s="66"/>
      <c r="T10" s="66"/>
      <c r="U10" s="66"/>
      <c r="V10" s="66"/>
      <c r="W10" s="66">
        <f>データ!Q6</f>
        <v>75.209999999999994</v>
      </c>
      <c r="X10" s="66"/>
      <c r="Y10" s="66"/>
      <c r="Z10" s="66"/>
      <c r="AA10" s="66"/>
      <c r="AB10" s="66"/>
      <c r="AC10" s="66"/>
      <c r="AD10" s="67">
        <f>データ!R6</f>
        <v>2484</v>
      </c>
      <c r="AE10" s="67"/>
      <c r="AF10" s="67"/>
      <c r="AG10" s="67"/>
      <c r="AH10" s="67"/>
      <c r="AI10" s="67"/>
      <c r="AJ10" s="67"/>
      <c r="AK10" s="2"/>
      <c r="AL10" s="67">
        <f>データ!V6</f>
        <v>41229</v>
      </c>
      <c r="AM10" s="67"/>
      <c r="AN10" s="67"/>
      <c r="AO10" s="67"/>
      <c r="AP10" s="67"/>
      <c r="AQ10" s="67"/>
      <c r="AR10" s="67"/>
      <c r="AS10" s="67"/>
      <c r="AT10" s="66">
        <f>データ!W6</f>
        <v>8.8699999999999992</v>
      </c>
      <c r="AU10" s="66"/>
      <c r="AV10" s="66"/>
      <c r="AW10" s="66"/>
      <c r="AX10" s="66"/>
      <c r="AY10" s="66"/>
      <c r="AZ10" s="66"/>
      <c r="BA10" s="66"/>
      <c r="BB10" s="66">
        <f>データ!X6</f>
        <v>4648.1400000000003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92169</v>
      </c>
      <c r="D6" s="33">
        <f t="shared" si="3"/>
        <v>47</v>
      </c>
      <c r="E6" s="33">
        <f t="shared" si="3"/>
        <v>17</v>
      </c>
      <c r="F6" s="33">
        <f t="shared" si="3"/>
        <v>1</v>
      </c>
      <c r="G6" s="33">
        <f t="shared" si="3"/>
        <v>0</v>
      </c>
      <c r="H6" s="33" t="str">
        <f t="shared" si="3"/>
        <v>栃木県　下野市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68.64</v>
      </c>
      <c r="Q6" s="34">
        <f t="shared" si="3"/>
        <v>75.209999999999994</v>
      </c>
      <c r="R6" s="34">
        <f t="shared" si="3"/>
        <v>2484</v>
      </c>
      <c r="S6" s="34">
        <f t="shared" si="3"/>
        <v>60133</v>
      </c>
      <c r="T6" s="34">
        <f t="shared" si="3"/>
        <v>74.59</v>
      </c>
      <c r="U6" s="34">
        <f t="shared" si="3"/>
        <v>806.18</v>
      </c>
      <c r="V6" s="34">
        <f t="shared" si="3"/>
        <v>41229</v>
      </c>
      <c r="W6" s="34">
        <f t="shared" si="3"/>
        <v>8.8699999999999992</v>
      </c>
      <c r="X6" s="34">
        <f t="shared" si="3"/>
        <v>4648.1400000000003</v>
      </c>
      <c r="Y6" s="35">
        <f>IF(Y7="",NA(),Y7)</f>
        <v>90.02</v>
      </c>
      <c r="Z6" s="35">
        <f t="shared" ref="Z6:AH6" si="4">IF(Z7="",NA(),Z7)</f>
        <v>85.74</v>
      </c>
      <c r="AA6" s="35">
        <f t="shared" si="4"/>
        <v>86.99</v>
      </c>
      <c r="AB6" s="35">
        <f t="shared" si="4"/>
        <v>97.52</v>
      </c>
      <c r="AC6" s="35">
        <f t="shared" si="4"/>
        <v>95.43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804.44</v>
      </c>
      <c r="BG6" s="35">
        <f t="shared" ref="BG6:BO6" si="7">IF(BG7="",NA(),BG7)</f>
        <v>803.24</v>
      </c>
      <c r="BH6" s="35">
        <f t="shared" si="7"/>
        <v>702.13</v>
      </c>
      <c r="BI6" s="35">
        <f t="shared" si="7"/>
        <v>591.02</v>
      </c>
      <c r="BJ6" s="35">
        <f t="shared" si="7"/>
        <v>560.08000000000004</v>
      </c>
      <c r="BK6" s="35">
        <f t="shared" si="7"/>
        <v>1189.0999999999999</v>
      </c>
      <c r="BL6" s="35">
        <f t="shared" si="7"/>
        <v>1115.1099999999999</v>
      </c>
      <c r="BM6" s="35">
        <f t="shared" si="7"/>
        <v>1010.51</v>
      </c>
      <c r="BN6" s="35">
        <f t="shared" si="7"/>
        <v>1031.56</v>
      </c>
      <c r="BO6" s="35">
        <f t="shared" si="7"/>
        <v>774.99</v>
      </c>
      <c r="BP6" s="34" t="str">
        <f>IF(BP7="","",IF(BP7="-","【-】","【"&amp;SUBSTITUTE(TEXT(BP7,"#,##0.00"),"-","△")&amp;"】"))</f>
        <v>【728.30】</v>
      </c>
      <c r="BQ6" s="35">
        <f>IF(BQ7="",NA(),BQ7)</f>
        <v>86.13</v>
      </c>
      <c r="BR6" s="35">
        <f t="shared" ref="BR6:BZ6" si="8">IF(BR7="",NA(),BR7)</f>
        <v>87.5</v>
      </c>
      <c r="BS6" s="35">
        <f t="shared" si="8"/>
        <v>87.28</v>
      </c>
      <c r="BT6" s="35">
        <f t="shared" si="8"/>
        <v>99.62</v>
      </c>
      <c r="BU6" s="35">
        <f t="shared" si="8"/>
        <v>101.22</v>
      </c>
      <c r="BV6" s="35">
        <f t="shared" si="8"/>
        <v>78.78</v>
      </c>
      <c r="BW6" s="35">
        <f t="shared" si="8"/>
        <v>79.540000000000006</v>
      </c>
      <c r="BX6" s="35">
        <f t="shared" si="8"/>
        <v>83</v>
      </c>
      <c r="BY6" s="35">
        <f t="shared" si="8"/>
        <v>84.32</v>
      </c>
      <c r="BZ6" s="35">
        <f t="shared" si="8"/>
        <v>96.57</v>
      </c>
      <c r="CA6" s="34" t="str">
        <f>IF(CA7="","",IF(CA7="-","【-】","【"&amp;SUBSTITUTE(TEXT(CA7,"#,##0.00"),"-","△")&amp;"】"))</f>
        <v>【100.04】</v>
      </c>
      <c r="CB6" s="35">
        <f>IF(CB7="",NA(),CB7)</f>
        <v>152.11000000000001</v>
      </c>
      <c r="CC6" s="35">
        <f t="shared" ref="CC6:CK6" si="9">IF(CC7="",NA(),CC7)</f>
        <v>148.97999999999999</v>
      </c>
      <c r="CD6" s="35">
        <f t="shared" si="9"/>
        <v>152.87</v>
      </c>
      <c r="CE6" s="35">
        <f t="shared" si="9"/>
        <v>133.62</v>
      </c>
      <c r="CF6" s="35">
        <f t="shared" si="9"/>
        <v>132.94</v>
      </c>
      <c r="CG6" s="35">
        <f t="shared" si="9"/>
        <v>199.32</v>
      </c>
      <c r="CH6" s="35">
        <f t="shared" si="9"/>
        <v>199.36</v>
      </c>
      <c r="CI6" s="35">
        <f t="shared" si="9"/>
        <v>193.74</v>
      </c>
      <c r="CJ6" s="35">
        <f t="shared" si="9"/>
        <v>188.12</v>
      </c>
      <c r="CK6" s="35">
        <f t="shared" si="9"/>
        <v>161.54</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65.31</v>
      </c>
      <c r="CS6" s="35">
        <f t="shared" si="10"/>
        <v>62.09</v>
      </c>
      <c r="CT6" s="35">
        <f t="shared" si="10"/>
        <v>62.23</v>
      </c>
      <c r="CU6" s="35">
        <f t="shared" si="10"/>
        <v>60</v>
      </c>
      <c r="CV6" s="35">
        <f t="shared" si="10"/>
        <v>64.67</v>
      </c>
      <c r="CW6" s="34" t="str">
        <f>IF(CW7="","",IF(CW7="-","【-】","【"&amp;SUBSTITUTE(TEXT(CW7,"#,##0.00"),"-","△")&amp;"】"))</f>
        <v>【60.09】</v>
      </c>
      <c r="CX6" s="35">
        <f>IF(CX7="",NA(),CX7)</f>
        <v>99.55</v>
      </c>
      <c r="CY6" s="35">
        <f t="shared" ref="CY6:DG6" si="11">IF(CY7="",NA(),CY7)</f>
        <v>99.55</v>
      </c>
      <c r="CZ6" s="35">
        <f t="shared" si="11"/>
        <v>99.14</v>
      </c>
      <c r="DA6" s="35">
        <f t="shared" si="11"/>
        <v>98.57</v>
      </c>
      <c r="DB6" s="35">
        <f t="shared" si="11"/>
        <v>97.8</v>
      </c>
      <c r="DC6" s="35">
        <f t="shared" si="11"/>
        <v>87.07</v>
      </c>
      <c r="DD6" s="35">
        <f t="shared" si="11"/>
        <v>86.88</v>
      </c>
      <c r="DE6" s="35">
        <f t="shared" si="11"/>
        <v>86.56</v>
      </c>
      <c r="DF6" s="35">
        <f t="shared" si="11"/>
        <v>86.78</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0.01</v>
      </c>
      <c r="EF6" s="35">
        <f t="shared" ref="EF6:EN6" si="14">IF(EF7="",NA(),EF7)</f>
        <v>0.01</v>
      </c>
      <c r="EG6" s="35">
        <f t="shared" si="14"/>
        <v>0.01</v>
      </c>
      <c r="EH6" s="34">
        <f t="shared" si="14"/>
        <v>0</v>
      </c>
      <c r="EI6" s="34">
        <f t="shared" si="14"/>
        <v>0</v>
      </c>
      <c r="EJ6" s="35">
        <f t="shared" si="14"/>
        <v>0.04</v>
      </c>
      <c r="EK6" s="35">
        <f t="shared" si="14"/>
        <v>0.06</v>
      </c>
      <c r="EL6" s="35">
        <f t="shared" si="14"/>
        <v>0.04</v>
      </c>
      <c r="EM6" s="35">
        <f t="shared" si="14"/>
        <v>0.38</v>
      </c>
      <c r="EN6" s="35">
        <f t="shared" si="14"/>
        <v>0.17</v>
      </c>
      <c r="EO6" s="34" t="str">
        <f>IF(EO7="","",IF(EO7="-","【-】","【"&amp;SUBSTITUTE(TEXT(EO7,"#,##0.00"),"-","△")&amp;"】"))</f>
        <v>【0.27】</v>
      </c>
    </row>
    <row r="7" spans="1:145" s="36" customFormat="1" x14ac:dyDescent="0.15">
      <c r="A7" s="28"/>
      <c r="B7" s="37">
        <v>2016</v>
      </c>
      <c r="C7" s="37">
        <v>92169</v>
      </c>
      <c r="D7" s="37">
        <v>47</v>
      </c>
      <c r="E7" s="37">
        <v>17</v>
      </c>
      <c r="F7" s="37">
        <v>1</v>
      </c>
      <c r="G7" s="37">
        <v>0</v>
      </c>
      <c r="H7" s="37" t="s">
        <v>109</v>
      </c>
      <c r="I7" s="37" t="s">
        <v>110</v>
      </c>
      <c r="J7" s="37" t="s">
        <v>111</v>
      </c>
      <c r="K7" s="37" t="s">
        <v>112</v>
      </c>
      <c r="L7" s="37" t="s">
        <v>113</v>
      </c>
      <c r="M7" s="37"/>
      <c r="N7" s="38" t="s">
        <v>114</v>
      </c>
      <c r="O7" s="38" t="s">
        <v>115</v>
      </c>
      <c r="P7" s="38">
        <v>68.64</v>
      </c>
      <c r="Q7" s="38">
        <v>75.209999999999994</v>
      </c>
      <c r="R7" s="38">
        <v>2484</v>
      </c>
      <c r="S7" s="38">
        <v>60133</v>
      </c>
      <c r="T7" s="38">
        <v>74.59</v>
      </c>
      <c r="U7" s="38">
        <v>806.18</v>
      </c>
      <c r="V7" s="38">
        <v>41229</v>
      </c>
      <c r="W7" s="38">
        <v>8.8699999999999992</v>
      </c>
      <c r="X7" s="38">
        <v>4648.1400000000003</v>
      </c>
      <c r="Y7" s="38">
        <v>90.02</v>
      </c>
      <c r="Z7" s="38">
        <v>85.74</v>
      </c>
      <c r="AA7" s="38">
        <v>86.99</v>
      </c>
      <c r="AB7" s="38">
        <v>97.52</v>
      </c>
      <c r="AC7" s="38">
        <v>95.43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804.44</v>
      </c>
      <c r="BG7" s="38">
        <v>803.24</v>
      </c>
      <c r="BH7" s="38">
        <v>702.13</v>
      </c>
      <c r="BI7" s="38">
        <v>591.02</v>
      </c>
      <c r="BJ7" s="38">
        <v>560.08000000000004</v>
      </c>
      <c r="BK7" s="38">
        <v>1189.0999999999999</v>
      </c>
      <c r="BL7" s="38">
        <v>1115.1099999999999</v>
      </c>
      <c r="BM7" s="38">
        <v>1010.51</v>
      </c>
      <c r="BN7" s="38">
        <v>1031.56</v>
      </c>
      <c r="BO7" s="38">
        <v>774.99</v>
      </c>
      <c r="BP7" s="38">
        <v>728.3</v>
      </c>
      <c r="BQ7" s="38">
        <v>86.13</v>
      </c>
      <c r="BR7" s="38">
        <v>87.5</v>
      </c>
      <c r="BS7" s="38">
        <v>87.28</v>
      </c>
      <c r="BT7" s="38">
        <v>99.62</v>
      </c>
      <c r="BU7" s="38">
        <v>101.22</v>
      </c>
      <c r="BV7" s="38">
        <v>78.78</v>
      </c>
      <c r="BW7" s="38">
        <v>79.540000000000006</v>
      </c>
      <c r="BX7" s="38">
        <v>83</v>
      </c>
      <c r="BY7" s="38">
        <v>84.32</v>
      </c>
      <c r="BZ7" s="38">
        <v>96.57</v>
      </c>
      <c r="CA7" s="38">
        <v>100.04</v>
      </c>
      <c r="CB7" s="38">
        <v>152.11000000000001</v>
      </c>
      <c r="CC7" s="38">
        <v>148.97999999999999</v>
      </c>
      <c r="CD7" s="38">
        <v>152.87</v>
      </c>
      <c r="CE7" s="38">
        <v>133.62</v>
      </c>
      <c r="CF7" s="38">
        <v>132.94</v>
      </c>
      <c r="CG7" s="38">
        <v>199.32</v>
      </c>
      <c r="CH7" s="38">
        <v>199.36</v>
      </c>
      <c r="CI7" s="38">
        <v>193.74</v>
      </c>
      <c r="CJ7" s="38">
        <v>188.12</v>
      </c>
      <c r="CK7" s="38">
        <v>161.54</v>
      </c>
      <c r="CL7" s="38">
        <v>137.82</v>
      </c>
      <c r="CM7" s="38" t="s">
        <v>114</v>
      </c>
      <c r="CN7" s="38" t="s">
        <v>114</v>
      </c>
      <c r="CO7" s="38" t="s">
        <v>114</v>
      </c>
      <c r="CP7" s="38" t="s">
        <v>114</v>
      </c>
      <c r="CQ7" s="38" t="s">
        <v>114</v>
      </c>
      <c r="CR7" s="38">
        <v>65.31</v>
      </c>
      <c r="CS7" s="38">
        <v>62.09</v>
      </c>
      <c r="CT7" s="38">
        <v>62.23</v>
      </c>
      <c r="CU7" s="38">
        <v>60</v>
      </c>
      <c r="CV7" s="38">
        <v>64.67</v>
      </c>
      <c r="CW7" s="38">
        <v>60.09</v>
      </c>
      <c r="CX7" s="38">
        <v>99.55</v>
      </c>
      <c r="CY7" s="38">
        <v>99.55</v>
      </c>
      <c r="CZ7" s="38">
        <v>99.14</v>
      </c>
      <c r="DA7" s="38">
        <v>98.57</v>
      </c>
      <c r="DB7" s="38">
        <v>97.8</v>
      </c>
      <c r="DC7" s="38">
        <v>87.07</v>
      </c>
      <c r="DD7" s="38">
        <v>86.88</v>
      </c>
      <c r="DE7" s="38">
        <v>86.56</v>
      </c>
      <c r="DF7" s="38">
        <v>86.78</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0.01</v>
      </c>
      <c r="EF7" s="38">
        <v>0.01</v>
      </c>
      <c r="EG7" s="38">
        <v>0.01</v>
      </c>
      <c r="EH7" s="38">
        <v>0</v>
      </c>
      <c r="EI7" s="38">
        <v>0</v>
      </c>
      <c r="EJ7" s="38">
        <v>0.04</v>
      </c>
      <c r="EK7" s="38">
        <v>0.06</v>
      </c>
      <c r="EL7" s="38">
        <v>0.04</v>
      </c>
      <c r="EM7" s="38">
        <v>0.38</v>
      </c>
      <c r="EN7" s="38">
        <v>0.17</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2018-02-07T07:06:15Z</cp:lastPrinted>
  <dcterms:created xsi:type="dcterms:W3CDTF">2017-12-25T02:04:28Z</dcterms:created>
  <dcterms:modified xsi:type="dcterms:W3CDTF">2018-02-19T02:39:36Z</dcterms:modified>
  <cp:category/>
</cp:coreProperties>
</file>