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RFB6U/+9wL+tdkq9bRhFqOSOerjfEP8imayTGc5yPNCyke2oT4xaMD2a6OR50XMfNa4lD4ny2Q5dJh9z6t+sXg==" workbookSaltValue="RTOq62agHHaCU0cgBiERG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<sst xmlns="http://schemas.openxmlformats.org/spreadsheetml/2006/main" count="232" uniqueCount="120">
  <si>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</si>
  <si>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</si>
  <si>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</si>
  <si>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</si>
  <si>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</si>
  <si>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</si>
  <si>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</si>
  <si>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</si>
  <si>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</si>
  <si>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</si>
  <si>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</si>
  <si>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</si>
  <si>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</si>
  <si>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</si>
  <si>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</si>
  <si>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</si>
  <si>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</si>
  <si>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</si>
  <si>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</si>
  <si>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</si>
  <si>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</si>
  <si>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</si>
  <si>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</si>
  <si>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</si>
  <si>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</si>
  <si>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</si>
  <si>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</si>
  <si>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</si>
  <si>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</si>
  <si>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</si>
  <si>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</si>
  <si>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</si>
  <si>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</si>
  <si>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</si>
  <si>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</si>
  <si>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</si>
  <si>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</si>
  <si>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</si>
  <si>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</si>
  <si>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</si>
  <si>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</si>
  <si>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</si>
  <si>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</si>
  <si>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</si>
  <si>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</si>
  <si>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</si>
  <si>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</si>
  <si>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</si>
  <si>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</si>
  <si>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</si>
  <si>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</si>
  <si>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</si>
  <si>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</si>
  <si>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</si>
  <si>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</si>
  <si>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</si>
  <si>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</si>
  <si>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</si>
  <si>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</si>
  <si>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</si>
  <si>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</si>
  <si>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</si>
  <si>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</si>
  <si>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</si>
  <si>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</si>
  <si>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</si>
  <si>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</si>
  <si>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</si>
  <si>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</si>
  <si>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</si>
  <si>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</si>
  <si>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</si>
  <si>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</si>
  <si>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</si>
  <si>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</si>
  <si>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</si>
  <si>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</si>
  <si>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</si>
  <si>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</si>
  <si>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</si>
  <si>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</si>
  <si>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</si>
  <si>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</si>
  <si>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</si>
  <si>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</si>
  <si>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</si>
  <si>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</si>
  <si>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</si>
  <si>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</si>
  <si>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</si>
  <si>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</si>
  <si>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</si>
  <si>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</si>
  <si>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</si>
  <si>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</si>
  <si>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</si>
  <si>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</si>
  <si>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</si>
  <si>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</si>
  <si>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</si>
  <si>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</si>
  <si>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</si>
  <si>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</si>
  <si>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</si>
  <si>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</si>
  <si>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</si>
  <si>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</si>
  <si>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</si>
  <si>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</si>
  <si>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</si>
  <si>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</si>
  <si>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</si>
  <si>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</si>
  <si>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</si>
  <si>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</si>
  <si>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</si>
  <si>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</si>
  <si>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や②管路経年化率は類似団体平均値を下回っており、現時点では施設や管路の更新等の必要性は低いが、今後、施設等の老朽化が進み、更新等に係る費用が増大していくことが予測されるため、財源の確保や計画的な更新が必要である。
　また、管路の更新等を実施する際には、道路工事と同時施工を行うなど経費の削減を図る必要がある。</t>
    <rPh sb="2" eb="4">
      <t>ユウケイ</t>
    </rPh>
    <rPh sb="4" eb="8">
      <t>コテイシサン</t>
    </rPh>
    <rPh sb="8" eb="10">
      <t>ゲンカ</t>
    </rPh>
    <rPh sb="10" eb="13">
      <t>ショウキャクリツ</t>
    </rPh>
    <rPh sb="15" eb="17">
      <t>カンロ</t>
    </rPh>
    <rPh sb="17" eb="19">
      <t>ケイネン</t>
    </rPh>
    <rPh sb="19" eb="20">
      <t>カ</t>
    </rPh>
    <rPh sb="20" eb="21">
      <t>リツ</t>
    </rPh>
    <rPh sb="22" eb="24">
      <t>ルイジ</t>
    </rPh>
    <rPh sb="24" eb="26">
      <t>ダンタイ</t>
    </rPh>
    <rPh sb="26" eb="29">
      <t>ヘイキンチ</t>
    </rPh>
    <rPh sb="30" eb="32">
      <t>シタマワ</t>
    </rPh>
    <rPh sb="37" eb="40">
      <t>ゲンジテン</t>
    </rPh>
    <rPh sb="42" eb="44">
      <t>シセツ</t>
    </rPh>
    <rPh sb="45" eb="47">
      <t>カンロ</t>
    </rPh>
    <rPh sb="48" eb="50">
      <t>コウシン</t>
    </rPh>
    <rPh sb="50" eb="51">
      <t>トウ</t>
    </rPh>
    <rPh sb="52" eb="55">
      <t>ヒツヨウセイ</t>
    </rPh>
    <rPh sb="56" eb="57">
      <t>ヒク</t>
    </rPh>
    <rPh sb="60" eb="62">
      <t>コンゴ</t>
    </rPh>
    <rPh sb="63" eb="65">
      <t>シセツ</t>
    </rPh>
    <rPh sb="65" eb="66">
      <t>トウ</t>
    </rPh>
    <rPh sb="67" eb="70">
      <t>ロウキュウカ</t>
    </rPh>
    <rPh sb="71" eb="72">
      <t>スス</t>
    </rPh>
    <rPh sb="74" eb="76">
      <t>コウシン</t>
    </rPh>
    <rPh sb="76" eb="77">
      <t>トウ</t>
    </rPh>
    <rPh sb="78" eb="79">
      <t>カカ</t>
    </rPh>
    <rPh sb="80" eb="82">
      <t>ヒヨウ</t>
    </rPh>
    <rPh sb="83" eb="85">
      <t>ゾウダイ</t>
    </rPh>
    <rPh sb="92" eb="94">
      <t>ヨソク</t>
    </rPh>
    <rPh sb="100" eb="102">
      <t>ザイゲン</t>
    </rPh>
    <rPh sb="103" eb="105">
      <t>カクホ</t>
    </rPh>
    <rPh sb="106" eb="109">
      <t>ケイカクテキ</t>
    </rPh>
    <rPh sb="110" eb="112">
      <t>コウシン</t>
    </rPh>
    <rPh sb="113" eb="115">
      <t>ヒツヨウ</t>
    </rPh>
    <rPh sb="124" eb="126">
      <t>カンロ</t>
    </rPh>
    <rPh sb="127" eb="129">
      <t>コウシン</t>
    </rPh>
    <rPh sb="129" eb="130">
      <t>トウ</t>
    </rPh>
    <rPh sb="131" eb="133">
      <t>ジッシ</t>
    </rPh>
    <rPh sb="135" eb="136">
      <t>サイ</t>
    </rPh>
    <rPh sb="139" eb="141">
      <t>ドウロ</t>
    </rPh>
    <rPh sb="141" eb="143">
      <t>コウジ</t>
    </rPh>
    <rPh sb="144" eb="146">
      <t>ドウジ</t>
    </rPh>
    <rPh sb="146" eb="148">
      <t>セコウ</t>
    </rPh>
    <rPh sb="149" eb="150">
      <t>オコナ</t>
    </rPh>
    <rPh sb="153" eb="155">
      <t>ケイヒ</t>
    </rPh>
    <rPh sb="156" eb="158">
      <t>サクゲン</t>
    </rPh>
    <rPh sb="159" eb="160">
      <t>ハカ</t>
    </rPh>
    <rPh sb="161" eb="163">
      <t>ヒツヨウ</t>
    </rPh>
    <phoneticPr fontId="4"/>
  </si>
  <si>
    <t>　経営の健全性・効率性を表す数値は概ね良好なものとなっている。しかしながら、給水に係る費用が水道料金で賄えていない状況であることから、今後も引き続き経費の削減や料金収入の確保等に努めていく必要がある。
　また、老朽化に伴う施設更新等については、平成31年度中に長期更新計画を策定予定である。給水人口や水需要の動向を踏まえ、更新対象の重点化や費用の平準化を図っていく。</t>
    <rPh sb="1" eb="3">
      <t>ケイエイ</t>
    </rPh>
    <rPh sb="4" eb="7">
      <t>ケンゼンセイ</t>
    </rPh>
    <rPh sb="8" eb="11">
      <t>コウリツセイ</t>
    </rPh>
    <rPh sb="12" eb="13">
      <t>アラワ</t>
    </rPh>
    <rPh sb="14" eb="16">
      <t>スウチ</t>
    </rPh>
    <rPh sb="17" eb="18">
      <t>オオム</t>
    </rPh>
    <rPh sb="19" eb="21">
      <t>リョウコウ</t>
    </rPh>
    <rPh sb="38" eb="40">
      <t>キュウスイ</t>
    </rPh>
    <rPh sb="41" eb="42">
      <t>カカ</t>
    </rPh>
    <rPh sb="43" eb="45">
      <t>ヒヨウ</t>
    </rPh>
    <rPh sb="46" eb="48">
      <t>スイドウ</t>
    </rPh>
    <rPh sb="48" eb="50">
      <t>リョウキン</t>
    </rPh>
    <rPh sb="51" eb="52">
      <t>マカナ</t>
    </rPh>
    <rPh sb="57" eb="59">
      <t>ジョウキョウ</t>
    </rPh>
    <rPh sb="67" eb="69">
      <t>コンゴ</t>
    </rPh>
    <rPh sb="70" eb="71">
      <t>ヒ</t>
    </rPh>
    <rPh sb="72" eb="73">
      <t>ツヅ</t>
    </rPh>
    <rPh sb="74" eb="76">
      <t>ケイヒ</t>
    </rPh>
    <rPh sb="77" eb="79">
      <t>サクゲン</t>
    </rPh>
    <rPh sb="80" eb="82">
      <t>リョウキン</t>
    </rPh>
    <rPh sb="82" eb="84">
      <t>シュウニュウ</t>
    </rPh>
    <rPh sb="85" eb="87">
      <t>カクホ</t>
    </rPh>
    <rPh sb="87" eb="88">
      <t>トウ</t>
    </rPh>
    <rPh sb="89" eb="90">
      <t>ツト</t>
    </rPh>
    <rPh sb="94" eb="96">
      <t>ヒツヨウ</t>
    </rPh>
    <rPh sb="105" eb="108">
      <t>ロウキュウカ</t>
    </rPh>
    <rPh sb="109" eb="110">
      <t>トモナ</t>
    </rPh>
    <rPh sb="111" eb="113">
      <t>シセツ</t>
    </rPh>
    <rPh sb="113" eb="115">
      <t>コウシン</t>
    </rPh>
    <rPh sb="115" eb="116">
      <t>トウ</t>
    </rPh>
    <rPh sb="122" eb="124">
      <t>ヘイセイ</t>
    </rPh>
    <rPh sb="145" eb="147">
      <t>キュウスイ</t>
    </rPh>
    <rPh sb="147" eb="149">
      <t>ジンコウ</t>
    </rPh>
    <rPh sb="150" eb="151">
      <t>ミズ</t>
    </rPh>
    <rPh sb="151" eb="153">
      <t>ジュヨウ</t>
    </rPh>
    <rPh sb="154" eb="156">
      <t>ドウコウ</t>
    </rPh>
    <rPh sb="157" eb="158">
      <t>フ</t>
    </rPh>
    <rPh sb="161" eb="163">
      <t>コウシン</t>
    </rPh>
    <rPh sb="163" eb="165">
      <t>タイショウ</t>
    </rPh>
    <rPh sb="166" eb="169">
      <t>ジュウテンカ</t>
    </rPh>
    <rPh sb="170" eb="172">
      <t>ヒヨウ</t>
    </rPh>
    <rPh sb="173" eb="176">
      <t>ヘイジュンカ</t>
    </rPh>
    <rPh sb="177" eb="178">
      <t>ハカ</t>
    </rPh>
    <phoneticPr fontId="4"/>
  </si>
  <si>
    <t>　①経常収支比率は100％を超えており、類似団体平均値と比較しても良好な数値となっている。
　一方で、⑤料金回収率は100％及び類似団体平均値を下回っており、給水に係る費用が水道料金で賄えていない状況にある。
　③流動比率は100％を上回っており、短期的な債務に対する支払い能力は十分に確保されている。
　⑦施設利用率は上昇傾向にあり、類似団体平均値と比較して高い数値となっている。
　一方で、⑧有収率は減少傾向及び類似団体平均値と比較して低い数値となっており、収益につながりにくく、効率性が悪い状況にあると言える。
　これらのことから、更なる経費の削減等に努め、料金回収率の向上を目指すとともに、今後の給水人口や水需要の動向に注意しながら施設更新等を検討し、計画的に老朽管の更新等を行うことが必要である。特に、漏水対策については、水道本管から複数箇所での漏水の可能性があり、早急に対策を進める必要がある。</t>
    <rPh sb="2" eb="4">
      <t>ケイジョウ</t>
    </rPh>
    <rPh sb="4" eb="6">
      <t>シュウシ</t>
    </rPh>
    <rPh sb="6" eb="8">
      <t>ヒリツ</t>
    </rPh>
    <rPh sb="14" eb="15">
      <t>コ</t>
    </rPh>
    <rPh sb="20" eb="22">
      <t>ルイジ</t>
    </rPh>
    <rPh sb="22" eb="24">
      <t>ダンタイ</t>
    </rPh>
    <rPh sb="24" eb="27">
      <t>ヘイキンチ</t>
    </rPh>
    <rPh sb="28" eb="30">
      <t>ヒカク</t>
    </rPh>
    <rPh sb="33" eb="35">
      <t>リョウコウ</t>
    </rPh>
    <rPh sb="36" eb="38">
      <t>スウチ</t>
    </rPh>
    <rPh sb="47" eb="49">
      <t>イッポウ</t>
    </rPh>
    <rPh sb="52" eb="54">
      <t>リョウキン</t>
    </rPh>
    <rPh sb="54" eb="57">
      <t>カイシュウリツ</t>
    </rPh>
    <rPh sb="62" eb="63">
      <t>オヨ</t>
    </rPh>
    <rPh sb="64" eb="66">
      <t>ルイジ</t>
    </rPh>
    <rPh sb="66" eb="68">
      <t>ダンタイ</t>
    </rPh>
    <rPh sb="68" eb="70">
      <t>ヘイキン</t>
    </rPh>
    <rPh sb="70" eb="71">
      <t>チ</t>
    </rPh>
    <rPh sb="79" eb="81">
      <t>キュウスイ</t>
    </rPh>
    <rPh sb="82" eb="83">
      <t>カカ</t>
    </rPh>
    <rPh sb="84" eb="86">
      <t>ヒヨウ</t>
    </rPh>
    <rPh sb="87" eb="89">
      <t>スイドウ</t>
    </rPh>
    <rPh sb="89" eb="91">
      <t>リョウキン</t>
    </rPh>
    <rPh sb="92" eb="93">
      <t>マカナ</t>
    </rPh>
    <rPh sb="98" eb="100">
      <t>ジョウキョウ</t>
    </rPh>
    <rPh sb="107" eb="109">
      <t>リュウドウ</t>
    </rPh>
    <rPh sb="109" eb="111">
      <t>ヒリツ</t>
    </rPh>
    <rPh sb="117" eb="119">
      <t>ウワマワ</t>
    </rPh>
    <rPh sb="124" eb="127">
      <t>タンキテキ</t>
    </rPh>
    <rPh sb="128" eb="130">
      <t>サイム</t>
    </rPh>
    <rPh sb="131" eb="132">
      <t>タイ</t>
    </rPh>
    <rPh sb="134" eb="136">
      <t>シハラ</t>
    </rPh>
    <rPh sb="137" eb="139">
      <t>ノウリョク</t>
    </rPh>
    <rPh sb="140" eb="142">
      <t>ジュウブン</t>
    </rPh>
    <rPh sb="143" eb="145">
      <t>カクホ</t>
    </rPh>
    <rPh sb="154" eb="156">
      <t>シセツ</t>
    </rPh>
    <rPh sb="156" eb="159">
      <t>リヨウリツ</t>
    </rPh>
    <rPh sb="160" eb="162">
      <t>ジョウショウ</t>
    </rPh>
    <rPh sb="162" eb="164">
      <t>ケイコウ</t>
    </rPh>
    <rPh sb="168" eb="170">
      <t>ルイジ</t>
    </rPh>
    <rPh sb="170" eb="172">
      <t>ダンタイ</t>
    </rPh>
    <rPh sb="172" eb="175">
      <t>ヘイキンチ</t>
    </rPh>
    <rPh sb="176" eb="178">
      <t>ヒカク</t>
    </rPh>
    <rPh sb="182" eb="184">
      <t>スウチ</t>
    </rPh>
    <rPh sb="193" eb="195">
      <t>イッポウ</t>
    </rPh>
    <rPh sb="198" eb="199">
      <t>ア</t>
    </rPh>
    <rPh sb="202" eb="204">
      <t>ゲンショウ</t>
    </rPh>
    <rPh sb="204" eb="206">
      <t>ケイコウ</t>
    </rPh>
    <rPh sb="206" eb="207">
      <t>オヨ</t>
    </rPh>
    <rPh sb="208" eb="210">
      <t>ルイジ</t>
    </rPh>
    <rPh sb="210" eb="212">
      <t>ダンタイ</t>
    </rPh>
    <rPh sb="212" eb="215">
      <t>ヘイキンチ</t>
    </rPh>
    <rPh sb="216" eb="218">
      <t>ヒカク</t>
    </rPh>
    <rPh sb="220" eb="221">
      <t>ヒク</t>
    </rPh>
    <rPh sb="222" eb="224">
      <t>スウチ</t>
    </rPh>
    <rPh sb="231" eb="233">
      <t>シュウエキ</t>
    </rPh>
    <rPh sb="242" eb="245">
      <t>コウリツセイ</t>
    </rPh>
    <rPh sb="246" eb="247">
      <t>ワル</t>
    </rPh>
    <rPh sb="248" eb="250">
      <t>ジョウキョウ</t>
    </rPh>
    <rPh sb="254" eb="255">
      <t>イ</t>
    </rPh>
    <rPh sb="269" eb="270">
      <t>サラ</t>
    </rPh>
    <rPh sb="272" eb="274">
      <t>ケイヒ</t>
    </rPh>
    <rPh sb="275" eb="277">
      <t>サクゲン</t>
    </rPh>
    <rPh sb="277" eb="278">
      <t>トウ</t>
    </rPh>
    <rPh sb="279" eb="280">
      <t>ツト</t>
    </rPh>
    <rPh sb="282" eb="284">
      <t>リョウキン</t>
    </rPh>
    <rPh sb="284" eb="287">
      <t>カイシュウリツ</t>
    </rPh>
    <rPh sb="288" eb="290">
      <t>コウジョウ</t>
    </rPh>
    <rPh sb="291" eb="293">
      <t>メザ</t>
    </rPh>
    <rPh sb="299" eb="301">
      <t>コンゴ</t>
    </rPh>
    <rPh sb="302" eb="304">
      <t>キュウスイ</t>
    </rPh>
    <rPh sb="304" eb="306">
      <t>ジンコウ</t>
    </rPh>
    <rPh sb="307" eb="308">
      <t>ミズ</t>
    </rPh>
    <rPh sb="308" eb="310">
      <t>ジュヨウ</t>
    </rPh>
    <rPh sb="311" eb="313">
      <t>ドウコウ</t>
    </rPh>
    <rPh sb="314" eb="316">
      <t>チュウイ</t>
    </rPh>
    <rPh sb="320" eb="322">
      <t>シセツ</t>
    </rPh>
    <rPh sb="322" eb="324">
      <t>コウシン</t>
    </rPh>
    <rPh sb="324" eb="325">
      <t>トウ</t>
    </rPh>
    <rPh sb="326" eb="328">
      <t>ケントウ</t>
    </rPh>
    <rPh sb="330" eb="333">
      <t>ケイカクテキ</t>
    </rPh>
    <rPh sb="347" eb="349">
      <t>ヒツヨウ</t>
    </rPh>
    <rPh sb="353" eb="354">
      <t>トク</t>
    </rPh>
    <rPh sb="356" eb="358">
      <t>ロウスイ</t>
    </rPh>
    <rPh sb="358" eb="360">
      <t>タイサク</t>
    </rPh>
    <rPh sb="366" eb="368">
      <t>スイドウ</t>
    </rPh>
    <rPh sb="368" eb="370">
      <t>ホンカン</t>
    </rPh>
    <rPh sb="372" eb="374">
      <t>フクスウ</t>
    </rPh>
    <rPh sb="374" eb="376">
      <t>カショ</t>
    </rPh>
    <rPh sb="378" eb="380">
      <t>ロウスイ</t>
    </rPh>
    <rPh sb="381" eb="384">
      <t>カノウセイ</t>
    </rPh>
    <rPh sb="388" eb="390">
      <t>ソウキュウ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</si>
</sst>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0.56000000000000005</c:v>
                </c:pt>
                <c:pt idx="2">
                  <c:v>0.25</c:v>
                </c:pt>
                <c:pt idx="3">
                  <c:v>0.37</c:v>
                </c:pt>
                <c:pt idx="4">
                  <c:v>0.37</c:v>
                </c:pt>
              </c:numCache>
            </c:numRef>
          </c:val>
          <c:extLst xmlns:c16r2="http://schemas.microsoft.com/office/drawing/2015/06/chart">
            <c:ext xmlns:c16="http://schemas.microsoft.com/office/drawing/2014/chart" uri="{C3380CC4-5D6E-409C-BE32-E72D297353CC}">
              <c16:uniqueId val="{00000000-A700-44A3-B7B6-5D9DE0CA29BF}"/>
            </c:ext>
          </c:extLst>
        </c:ser>
        <c:dLbls>
          <c:showLegendKey val="0"/>
          <c:showVal val="0"/>
          <c:showCatName val="0"/>
          <c:showSerName val="0"/>
          <c:showPercent val="0"/>
          <c:showBubbleSize val="0"/>
        </c:dLbls>
        <c:gapWidth val="150"/>
        <c:axId val="188451168"/>
        <c:axId val="18881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700-44A3-B7B6-5D9DE0CA29BF}"/>
            </c:ext>
          </c:extLst>
        </c:ser>
        <c:dLbls>
          <c:showLegendKey val="0"/>
          <c:showVal val="0"/>
          <c:showCatName val="0"/>
          <c:showSerName val="0"/>
          <c:showPercent val="0"/>
          <c:showBubbleSize val="0"/>
        </c:dLbls>
        <c:marker val="1"/>
        <c:smooth val="0"/>
        <c:axId val="188451168"/>
        <c:axId val="188816288"/>
      </c:lineChart>
      <c:dateAx>
        <c:axId val="188451168"/>
        <c:scaling>
          <c:orientation val="minMax"/>
        </c:scaling>
        <c:delete val="1"/>
        <c:axPos val="b"/>
        <c:numFmt formatCode="ge" sourceLinked="1"/>
        <c:majorTickMark val="none"/>
        <c:minorTickMark val="none"/>
        <c:tickLblPos val="none"/>
        <c:crossAx val="188816288"/>
        <c:crosses val="autoZero"/>
        <c:auto val="1"/>
        <c:lblOffset val="100"/>
        <c:baseTimeUnit val="years"/>
      </c:dateAx>
      <c:valAx>
        <c:axId val="1888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51.63</c:v>
                </c:pt>
                <c:pt idx="1">
                  <c:v>51.1</c:v>
                </c:pt>
                <c:pt idx="2">
                  <c:v>53.31</c:v>
                </c:pt>
                <c:pt idx="3">
                  <c:v>56.54</c:v>
                </c:pt>
                <c:pt idx="4">
                  <c:v>58.93</c:v>
                </c:pt>
              </c:numCache>
            </c:numRef>
          </c:val>
          <c:extLst xmlns:c16r2="http://schemas.microsoft.com/office/drawing/2015/06/chart">
            <c:ext xmlns:c16="http://schemas.microsoft.com/office/drawing/2014/chart" uri="{C3380CC4-5D6E-409C-BE32-E72D297353CC}">
              <c16:uniqueId val="{00000000-F600-4253-9EAA-E786BB960547}"/>
            </c:ext>
          </c:extLst>
        </c:ser>
        <c:dLbls>
          <c:showLegendKey val="0"/>
          <c:showVal val="0"/>
          <c:showCatName val="0"/>
          <c:showSerName val="0"/>
          <c:showPercent val="0"/>
          <c:showBubbleSize val="0"/>
        </c:dLbls>
        <c:gapWidth val="150"/>
        <c:axId val="189221408"/>
        <c:axId val="18922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F600-4253-9EAA-E786BB960547}"/>
            </c:ext>
          </c:extLst>
        </c:ser>
        <c:dLbls>
          <c:showLegendKey val="0"/>
          <c:showVal val="0"/>
          <c:showCatName val="0"/>
          <c:showSerName val="0"/>
          <c:showPercent val="0"/>
          <c:showBubbleSize val="0"/>
        </c:dLbls>
        <c:marker val="1"/>
        <c:smooth val="0"/>
        <c:axId val="189221408"/>
        <c:axId val="189221800"/>
      </c:lineChart>
      <c:dateAx>
        <c:axId val="189221408"/>
        <c:scaling>
          <c:orientation val="minMax"/>
        </c:scaling>
        <c:delete val="1"/>
        <c:axPos val="b"/>
        <c:numFmt formatCode="ge" sourceLinked="1"/>
        <c:majorTickMark val="none"/>
        <c:minorTickMark val="none"/>
        <c:tickLblPos val="none"/>
        <c:crossAx val="189221800"/>
        <c:crosses val="autoZero"/>
        <c:auto val="1"/>
        <c:lblOffset val="100"/>
        <c:baseTimeUnit val="years"/>
      </c:dateAx>
      <c:valAx>
        <c:axId val="18922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84.57</c:v>
                </c:pt>
                <c:pt idx="1">
                  <c:v>84.44</c:v>
                </c:pt>
                <c:pt idx="2">
                  <c:v>82.35</c:v>
                </c:pt>
                <c:pt idx="3">
                  <c:v>78.040000000000006</c:v>
                </c:pt>
                <c:pt idx="4">
                  <c:v>75.989999999999995</c:v>
                </c:pt>
              </c:numCache>
            </c:numRef>
          </c:val>
          <c:extLst xmlns:c16r2="http://schemas.microsoft.com/office/drawing/2015/06/chart">
            <c:ext xmlns:c16="http://schemas.microsoft.com/office/drawing/2014/chart" uri="{C3380CC4-5D6E-409C-BE32-E72D297353CC}">
              <c16:uniqueId val="{00000000-DFFF-43C2-B146-DB03DCCCF246}"/>
            </c:ext>
          </c:extLst>
        </c:ser>
        <c:dLbls>
          <c:showLegendKey val="0"/>
          <c:showVal val="0"/>
          <c:showCatName val="0"/>
          <c:showSerName val="0"/>
          <c:showPercent val="0"/>
          <c:showBubbleSize val="0"/>
        </c:dLbls>
        <c:gapWidth val="150"/>
        <c:axId val="189305088"/>
        <c:axId val="18930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DFFF-43C2-B146-DB03DCCCF246}"/>
            </c:ext>
          </c:extLst>
        </c:ser>
        <c:dLbls>
          <c:showLegendKey val="0"/>
          <c:showVal val="0"/>
          <c:showCatName val="0"/>
          <c:showSerName val="0"/>
          <c:showPercent val="0"/>
          <c:showBubbleSize val="0"/>
        </c:dLbls>
        <c:marker val="1"/>
        <c:smooth val="0"/>
        <c:axId val="189305088"/>
        <c:axId val="189305480"/>
      </c:lineChart>
      <c:dateAx>
        <c:axId val="189305088"/>
        <c:scaling>
          <c:orientation val="minMax"/>
        </c:scaling>
        <c:delete val="1"/>
        <c:axPos val="b"/>
        <c:numFmt formatCode="ge" sourceLinked="1"/>
        <c:majorTickMark val="none"/>
        <c:minorTickMark val="none"/>
        <c:tickLblPos val="none"/>
        <c:crossAx val="189305480"/>
        <c:crosses val="autoZero"/>
        <c:auto val="1"/>
        <c:lblOffset val="100"/>
        <c:baseTimeUnit val="years"/>
      </c:dateAx>
      <c:valAx>
        <c:axId val="18930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0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108.51</c:v>
                </c:pt>
                <c:pt idx="1">
                  <c:v>112.62</c:v>
                </c:pt>
                <c:pt idx="2">
                  <c:v>114.42</c:v>
                </c:pt>
                <c:pt idx="3">
                  <c:v>116.68</c:v>
                </c:pt>
                <c:pt idx="4">
                  <c:v>112.77</c:v>
                </c:pt>
              </c:numCache>
            </c:numRef>
          </c:val>
          <c:extLst xmlns:c16r2="http://schemas.microsoft.com/office/drawing/2015/06/chart">
            <c:ext xmlns:c16="http://schemas.microsoft.com/office/drawing/2014/chart" uri="{C3380CC4-5D6E-409C-BE32-E72D297353CC}">
              <c16:uniqueId val="{00000000-D50D-4EA4-8C17-9AF8045745B9}"/>
            </c:ext>
          </c:extLst>
        </c:ser>
        <c:dLbls>
          <c:showLegendKey val="0"/>
          <c:showVal val="0"/>
          <c:showCatName val="0"/>
          <c:showSerName val="0"/>
          <c:showPercent val="0"/>
          <c:showBubbleSize val="0"/>
        </c:dLbls>
        <c:gapWidth val="150"/>
        <c:axId val="188209568"/>
        <c:axId val="1884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50D-4EA4-8C17-9AF8045745B9}"/>
            </c:ext>
          </c:extLst>
        </c:ser>
        <c:dLbls>
          <c:showLegendKey val="0"/>
          <c:showVal val="0"/>
          <c:showCatName val="0"/>
          <c:showSerName val="0"/>
          <c:showPercent val="0"/>
          <c:showBubbleSize val="0"/>
        </c:dLbls>
        <c:marker val="1"/>
        <c:smooth val="0"/>
        <c:axId val="188209568"/>
        <c:axId val="188467296"/>
      </c:lineChart>
      <c:dateAx>
        <c:axId val="188209568"/>
        <c:scaling>
          <c:orientation val="minMax"/>
        </c:scaling>
        <c:delete val="1"/>
        <c:axPos val="b"/>
        <c:numFmt formatCode="ge" sourceLinked="1"/>
        <c:majorTickMark val="none"/>
        <c:minorTickMark val="none"/>
        <c:tickLblPos val="none"/>
        <c:crossAx val="188467296"/>
        <c:crosses val="autoZero"/>
        <c:auto val="1"/>
        <c:lblOffset val="100"/>
        <c:baseTimeUnit val="years"/>
      </c:dateAx>
      <c:valAx>
        <c:axId val="18846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82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31.84</c:v>
                </c:pt>
                <c:pt idx="1">
                  <c:v>41.16</c:v>
                </c:pt>
                <c:pt idx="2">
                  <c:v>43.04</c:v>
                </c:pt>
                <c:pt idx="3">
                  <c:v>44.95</c:v>
                </c:pt>
                <c:pt idx="4">
                  <c:v>46.76</c:v>
                </c:pt>
              </c:numCache>
            </c:numRef>
          </c:val>
          <c:extLst xmlns:c16r2="http://schemas.microsoft.com/office/drawing/2015/06/chart">
            <c:ext xmlns:c16="http://schemas.microsoft.com/office/drawing/2014/chart" uri="{C3380CC4-5D6E-409C-BE32-E72D297353CC}">
              <c16:uniqueId val="{00000000-BAD2-4063-982F-44D107F3EDCF}"/>
            </c:ext>
          </c:extLst>
        </c:ser>
        <c:dLbls>
          <c:showLegendKey val="0"/>
          <c:showVal val="0"/>
          <c:showCatName val="0"/>
          <c:showSerName val="0"/>
          <c:showPercent val="0"/>
          <c:showBubbleSize val="0"/>
        </c:dLbls>
        <c:gapWidth val="150"/>
        <c:axId val="188984984"/>
        <c:axId val="18898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AD2-4063-982F-44D107F3EDCF}"/>
            </c:ext>
          </c:extLst>
        </c:ser>
        <c:dLbls>
          <c:showLegendKey val="0"/>
          <c:showVal val="0"/>
          <c:showCatName val="0"/>
          <c:showSerName val="0"/>
          <c:showPercent val="0"/>
          <c:showBubbleSize val="0"/>
        </c:dLbls>
        <c:marker val="1"/>
        <c:smooth val="0"/>
        <c:axId val="188984984"/>
        <c:axId val="188985368"/>
      </c:lineChart>
      <c:dateAx>
        <c:axId val="188984984"/>
        <c:scaling>
          <c:orientation val="minMax"/>
        </c:scaling>
        <c:delete val="1"/>
        <c:axPos val="b"/>
        <c:numFmt formatCode="ge" sourceLinked="1"/>
        <c:majorTickMark val="none"/>
        <c:minorTickMark val="none"/>
        <c:tickLblPos val="none"/>
        <c:crossAx val="188985368"/>
        <c:crosses val="autoZero"/>
        <c:auto val="1"/>
        <c:lblOffset val="100"/>
        <c:baseTimeUnit val="years"/>
      </c:dateAx>
      <c:valAx>
        <c:axId val="18898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8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0.83</c:v>
                </c:pt>
                <c:pt idx="1">
                  <c:v>0.82</c:v>
                </c:pt>
                <c:pt idx="2">
                  <c:v>0.81</c:v>
                </c:pt>
                <c:pt idx="3">
                  <c:v>0.68</c:v>
                </c:pt>
                <c:pt idx="4">
                  <c:v>0.89</c:v>
                </c:pt>
              </c:numCache>
            </c:numRef>
          </c:val>
          <c:extLst xmlns:c16r2="http://schemas.microsoft.com/office/drawing/2015/06/chart">
            <c:ext xmlns:c16="http://schemas.microsoft.com/office/drawing/2014/chart" uri="{C3380CC4-5D6E-409C-BE32-E72D297353CC}">
              <c16:uniqueId val="{00000000-BAD0-4BF7-9953-1396E3C3F6A0}"/>
            </c:ext>
          </c:extLst>
        </c:ser>
        <c:dLbls>
          <c:showLegendKey val="0"/>
          <c:showVal val="0"/>
          <c:showCatName val="0"/>
          <c:showSerName val="0"/>
          <c:showPercent val="0"/>
          <c:showBubbleSize val="0"/>
        </c:dLbls>
        <c:gapWidth val="150"/>
        <c:axId val="189071608"/>
        <c:axId val="18907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BAD0-4BF7-9953-1396E3C3F6A0}"/>
            </c:ext>
          </c:extLst>
        </c:ser>
        <c:dLbls>
          <c:showLegendKey val="0"/>
          <c:showVal val="0"/>
          <c:showCatName val="0"/>
          <c:showSerName val="0"/>
          <c:showPercent val="0"/>
          <c:showBubbleSize val="0"/>
        </c:dLbls>
        <c:marker val="1"/>
        <c:smooth val="0"/>
        <c:axId val="189071608"/>
        <c:axId val="189071992"/>
      </c:lineChart>
      <c:dateAx>
        <c:axId val="189071608"/>
        <c:scaling>
          <c:orientation val="minMax"/>
        </c:scaling>
        <c:delete val="1"/>
        <c:axPos val="b"/>
        <c:numFmt formatCode="ge" sourceLinked="1"/>
        <c:majorTickMark val="none"/>
        <c:minorTickMark val="none"/>
        <c:tickLblPos val="none"/>
        <c:crossAx val="189071992"/>
        <c:crosses val="autoZero"/>
        <c:auto val="1"/>
        <c:lblOffset val="100"/>
        <c:baseTimeUnit val="years"/>
      </c:dateAx>
      <c:valAx>
        <c:axId val="18907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A2-4B6F-BF4E-1435E32A2A0C}"/>
            </c:ext>
          </c:extLst>
        </c:ser>
        <c:dLbls>
          <c:showLegendKey val="0"/>
          <c:showVal val="0"/>
          <c:showCatName val="0"/>
          <c:showSerName val="0"/>
          <c:showPercent val="0"/>
          <c:showBubbleSize val="0"/>
        </c:dLbls>
        <c:gapWidth val="150"/>
        <c:axId val="125872280"/>
        <c:axId val="12587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8A2-4B6F-BF4E-1435E32A2A0C}"/>
            </c:ext>
          </c:extLst>
        </c:ser>
        <c:dLbls>
          <c:showLegendKey val="0"/>
          <c:showVal val="0"/>
          <c:showCatName val="0"/>
          <c:showSerName val="0"/>
          <c:showPercent val="0"/>
          <c:showBubbleSize val="0"/>
        </c:dLbls>
        <c:marker val="1"/>
        <c:smooth val="0"/>
        <c:axId val="125872280"/>
        <c:axId val="125873456"/>
      </c:lineChart>
      <c:dateAx>
        <c:axId val="125872280"/>
        <c:scaling>
          <c:orientation val="minMax"/>
        </c:scaling>
        <c:delete val="1"/>
        <c:axPos val="b"/>
        <c:numFmt formatCode="ge" sourceLinked="1"/>
        <c:majorTickMark val="none"/>
        <c:minorTickMark val="none"/>
        <c:tickLblPos val="none"/>
        <c:crossAx val="125873456"/>
        <c:crosses val="autoZero"/>
        <c:auto val="1"/>
        <c:lblOffset val="100"/>
        <c:baseTimeUnit val="years"/>
      </c:dateAx>
      <c:valAx>
        <c:axId val="125873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87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4296.82</c:v>
                </c:pt>
                <c:pt idx="1">
                  <c:v>987.77</c:v>
                </c:pt>
                <c:pt idx="2">
                  <c:v>1057.32</c:v>
                </c:pt>
                <c:pt idx="3">
                  <c:v>1134.5</c:v>
                </c:pt>
                <c:pt idx="4">
                  <c:v>1174.6500000000001</c:v>
                </c:pt>
              </c:numCache>
            </c:numRef>
          </c:val>
          <c:extLst xmlns:c16r2="http://schemas.microsoft.com/office/drawing/2015/06/chart">
            <c:ext xmlns:c16="http://schemas.microsoft.com/office/drawing/2014/chart" uri="{C3380CC4-5D6E-409C-BE32-E72D297353CC}">
              <c16:uniqueId val="{00000000-AB3C-4FB7-B647-7AFA519755A6}"/>
            </c:ext>
          </c:extLst>
        </c:ser>
        <c:dLbls>
          <c:showLegendKey val="0"/>
          <c:showVal val="0"/>
          <c:showCatName val="0"/>
          <c:showSerName val="0"/>
          <c:showPercent val="0"/>
          <c:showBubbleSize val="0"/>
        </c:dLbls>
        <c:gapWidth val="150"/>
        <c:axId val="125875024"/>
        <c:axId val="12587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AB3C-4FB7-B647-7AFA519755A6}"/>
            </c:ext>
          </c:extLst>
        </c:ser>
        <c:dLbls>
          <c:showLegendKey val="0"/>
          <c:showVal val="0"/>
          <c:showCatName val="0"/>
          <c:showSerName val="0"/>
          <c:showPercent val="0"/>
          <c:showBubbleSize val="0"/>
        </c:dLbls>
        <c:marker val="1"/>
        <c:smooth val="0"/>
        <c:axId val="125875024"/>
        <c:axId val="125875416"/>
      </c:lineChart>
      <c:dateAx>
        <c:axId val="125875024"/>
        <c:scaling>
          <c:orientation val="minMax"/>
        </c:scaling>
        <c:delete val="1"/>
        <c:axPos val="b"/>
        <c:numFmt formatCode="ge" sourceLinked="1"/>
        <c:majorTickMark val="none"/>
        <c:minorTickMark val="none"/>
        <c:tickLblPos val="none"/>
        <c:crossAx val="125875416"/>
        <c:crosses val="autoZero"/>
        <c:auto val="1"/>
        <c:lblOffset val="100"/>
        <c:baseTimeUnit val="years"/>
      </c:dateAx>
      <c:valAx>
        <c:axId val="125875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87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512.23</c:v>
                </c:pt>
                <c:pt idx="1">
                  <c:v>487.73</c:v>
                </c:pt>
                <c:pt idx="2">
                  <c:v>448.11</c:v>
                </c:pt>
                <c:pt idx="3">
                  <c:v>415.71</c:v>
                </c:pt>
                <c:pt idx="4">
                  <c:v>378.93</c:v>
                </c:pt>
              </c:numCache>
            </c:numRef>
          </c:val>
          <c:extLst xmlns:c16r2="http://schemas.microsoft.com/office/drawing/2015/06/chart">
            <c:ext xmlns:c16="http://schemas.microsoft.com/office/drawing/2014/chart" uri="{C3380CC4-5D6E-409C-BE32-E72D297353CC}">
              <c16:uniqueId val="{00000000-4327-4920-B2F7-B407C159130D}"/>
            </c:ext>
          </c:extLst>
        </c:ser>
        <c:dLbls>
          <c:showLegendKey val="0"/>
          <c:showVal val="0"/>
          <c:showCatName val="0"/>
          <c:showSerName val="0"/>
          <c:showPercent val="0"/>
          <c:showBubbleSize val="0"/>
        </c:dLbls>
        <c:gapWidth val="150"/>
        <c:axId val="125874632"/>
        <c:axId val="1258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4327-4920-B2F7-B407C159130D}"/>
            </c:ext>
          </c:extLst>
        </c:ser>
        <c:dLbls>
          <c:showLegendKey val="0"/>
          <c:showVal val="0"/>
          <c:showCatName val="0"/>
          <c:showSerName val="0"/>
          <c:showPercent val="0"/>
          <c:showBubbleSize val="0"/>
        </c:dLbls>
        <c:marker val="1"/>
        <c:smooth val="0"/>
        <c:axId val="125874632"/>
        <c:axId val="125876592"/>
      </c:lineChart>
      <c:dateAx>
        <c:axId val="125874632"/>
        <c:scaling>
          <c:orientation val="minMax"/>
        </c:scaling>
        <c:delete val="1"/>
        <c:axPos val="b"/>
        <c:numFmt formatCode="ge" sourceLinked="1"/>
        <c:majorTickMark val="none"/>
        <c:minorTickMark val="none"/>
        <c:tickLblPos val="none"/>
        <c:crossAx val="125876592"/>
        <c:crosses val="autoZero"/>
        <c:auto val="1"/>
        <c:lblOffset val="100"/>
        <c:baseTimeUnit val="years"/>
      </c:dateAx>
      <c:valAx>
        <c:axId val="12587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87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83.64</c:v>
                </c:pt>
                <c:pt idx="1">
                  <c:v>89.87</c:v>
                </c:pt>
                <c:pt idx="2">
                  <c:v>92.77</c:v>
                </c:pt>
                <c:pt idx="3">
                  <c:v>96.23</c:v>
                </c:pt>
                <c:pt idx="4">
                  <c:v>93.1</c:v>
                </c:pt>
              </c:numCache>
            </c:numRef>
          </c:val>
          <c:extLst xmlns:c16r2="http://schemas.microsoft.com/office/drawing/2015/06/chart">
            <c:ext xmlns:c16="http://schemas.microsoft.com/office/drawing/2014/chart" uri="{C3380CC4-5D6E-409C-BE32-E72D297353CC}">
              <c16:uniqueId val="{00000000-E863-454F-89DB-798558F318BD}"/>
            </c:ext>
          </c:extLst>
        </c:ser>
        <c:dLbls>
          <c:showLegendKey val="0"/>
          <c:showVal val="0"/>
          <c:showCatName val="0"/>
          <c:showSerName val="0"/>
          <c:showPercent val="0"/>
          <c:showBubbleSize val="0"/>
        </c:dLbls>
        <c:gapWidth val="150"/>
        <c:axId val="125877768"/>
        <c:axId val="18921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E863-454F-89DB-798558F318BD}"/>
            </c:ext>
          </c:extLst>
        </c:ser>
        <c:dLbls>
          <c:showLegendKey val="0"/>
          <c:showVal val="0"/>
          <c:showCatName val="0"/>
          <c:showSerName val="0"/>
          <c:showPercent val="0"/>
          <c:showBubbleSize val="0"/>
        </c:dLbls>
        <c:marker val="1"/>
        <c:smooth val="0"/>
        <c:axId val="125877768"/>
        <c:axId val="189218664"/>
      </c:lineChart>
      <c:dateAx>
        <c:axId val="125877768"/>
        <c:scaling>
          <c:orientation val="minMax"/>
        </c:scaling>
        <c:delete val="1"/>
        <c:axPos val="b"/>
        <c:numFmt formatCode="ge" sourceLinked="1"/>
        <c:majorTickMark val="none"/>
        <c:minorTickMark val="none"/>
        <c:tickLblPos val="none"/>
        <c:crossAx val="189218664"/>
        <c:crosses val="autoZero"/>
        <c:auto val="1"/>
        <c:lblOffset val="100"/>
        <c:baseTimeUnit val="years"/>
      </c:dateAx>
      <c:valAx>
        <c:axId val="18921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87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178.05</c:v>
                </c:pt>
                <c:pt idx="1">
                  <c:v>165.97</c:v>
                </c:pt>
                <c:pt idx="2">
                  <c:v>160.79</c:v>
                </c:pt>
                <c:pt idx="3">
                  <c:v>155.24</c:v>
                </c:pt>
                <c:pt idx="4">
                  <c:v>160.25</c:v>
                </c:pt>
              </c:numCache>
            </c:numRef>
          </c:val>
          <c:extLst xmlns:c16r2="http://schemas.microsoft.com/office/drawing/2015/06/chart">
            <c:ext xmlns:c16="http://schemas.microsoft.com/office/drawing/2014/chart" uri="{C3380CC4-5D6E-409C-BE32-E72D297353CC}">
              <c16:uniqueId val="{00000000-9C06-4686-A3EB-3766542A5F7D}"/>
            </c:ext>
          </c:extLst>
        </c:ser>
        <c:dLbls>
          <c:showLegendKey val="0"/>
          <c:showVal val="0"/>
          <c:showCatName val="0"/>
          <c:showSerName val="0"/>
          <c:showPercent val="0"/>
          <c:showBubbleSize val="0"/>
        </c:dLbls>
        <c:gapWidth val="150"/>
        <c:axId val="189219840"/>
        <c:axId val="1892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C06-4686-A3EB-3766542A5F7D}"/>
            </c:ext>
          </c:extLst>
        </c:ser>
        <c:dLbls>
          <c:showLegendKey val="0"/>
          <c:showVal val="0"/>
          <c:showCatName val="0"/>
          <c:showSerName val="0"/>
          <c:showPercent val="0"/>
          <c:showBubbleSize val="0"/>
        </c:dLbls>
        <c:marker val="1"/>
        <c:smooth val="0"/>
        <c:axId val="189219840"/>
        <c:axId val="189220232"/>
      </c:lineChart>
      <c:dateAx>
        <c:axId val="189219840"/>
        <c:scaling>
          <c:orientation val="minMax"/>
        </c:scaling>
        <c:delete val="1"/>
        <c:axPos val="b"/>
        <c:numFmt formatCode="ge" sourceLinked="1"/>
        <c:majorTickMark val="none"/>
        <c:minorTickMark val="none"/>
        <c:tickLblPos val="none"/>
        <c:crossAx val="189220232"/>
        <c:crosses val="autoZero"/>
        <c:auto val="1"/>
        <c:lblOffset val="100"/>
        <c:baseTimeUnit val="years"/>
      </c:dateAx>
      <c:valAx>
        <c:axId val="1892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上三川町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31441</v>
      </c>
      <c r="AM8" s="70"/>
      <c r="AN8" s="70"/>
      <c r="AO8" s="70"/>
      <c r="AP8" s="70"/>
      <c r="AQ8" s="70"/>
      <c r="AR8" s="70"/>
      <c r="AS8" s="70"/>
      <c r="AT8" s="66">
        <f>データ!$S$6</f>
        <v>54.39</v>
      </c>
      <c r="AU8" s="67"/>
      <c r="AV8" s="67"/>
      <c r="AW8" s="67"/>
      <c r="AX8" s="67"/>
      <c r="AY8" s="67"/>
      <c r="AZ8" s="67"/>
      <c r="BA8" s="67"/>
      <c r="BB8" s="69">
        <f>データ!$T$6</f>
        <v>578.07000000000005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82.88</v>
      </c>
      <c r="J10" s="67"/>
      <c r="K10" s="67"/>
      <c r="L10" s="67"/>
      <c r="M10" s="67"/>
      <c r="N10" s="67"/>
      <c r="O10" s="68"/>
      <c r="P10" s="69">
        <f>データ!$P$6</f>
        <v>88.21</v>
      </c>
      <c r="Q10" s="69"/>
      <c r="R10" s="69"/>
      <c r="S10" s="69"/>
      <c r="T10" s="69"/>
      <c r="U10" s="69"/>
      <c r="V10" s="69"/>
      <c r="W10" s="70">
        <f>データ!$Q$6</f>
        <v>3078</v>
      </c>
      <c r="X10" s="70"/>
      <c r="Y10" s="70"/>
      <c r="Z10" s="70"/>
      <c r="AA10" s="70"/>
      <c r="AB10" s="70"/>
      <c r="AC10" s="70"/>
      <c r="AD10" s="2"/>
      <c r="AE10" s="2"/>
      <c r="AF10" s="2"/>
      <c r="AG10" s="2"/>
      <c r="AH10" s="4"/>
      <c r="AI10" s="4"/>
      <c r="AJ10" s="4"/>
      <c r="AK10" s="4"/>
      <c r="AL10" s="70">
        <f>データ!$U$6</f>
        <v>27624</v>
      </c>
      <c r="AM10" s="70"/>
      <c r="AN10" s="70"/>
      <c r="AO10" s="70"/>
      <c r="AP10" s="70"/>
      <c r="AQ10" s="70"/>
      <c r="AR10" s="70"/>
      <c r="AS10" s="70"/>
      <c r="AT10" s="66">
        <f>データ!$V$6</f>
        <v>49.78</v>
      </c>
      <c r="AU10" s="67"/>
      <c r="AV10" s="67"/>
      <c r="AW10" s="67"/>
      <c r="AX10" s="67"/>
      <c r="AY10" s="67"/>
      <c r="AZ10" s="67"/>
      <c r="BA10" s="67"/>
      <c r="BB10" s="69">
        <f>データ!$W$6</f>
        <v>554.91999999999996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ABF0sI8DpAvf0bYuuvvM8E7OZ68jLUvVpozKkg8QwEshDVnZISeRB5Z+9hOqWgUqKAhZdi7pWyOeRzALBWrAw==" saltValue="/nbdp1XrIO5XDD2m/LAOy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93017</v>
      </c>
      <c r="D6" s="33">
        <f t="shared" si="3"/>
        <v>46</v>
      </c>
      <c r="E6" s="33">
        <f t="shared" si="3"/>
        <v>1</v>
      </c>
      <c r="F6" s="33">
        <f t="shared" si="3"/>
        <v>0</v>
      </c>
      <c r="G6" s="33">
        <f t="shared" si="3"/>
        <v>1</v>
      </c>
      <c r="H6" s="33" t="str">
        <f t="shared" si="3"/>
        <v>栃木県　上三川町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82.88</v>
      </c>
      <c r="P6" s="34">
        <f t="shared" si="3"/>
        <v>88.21</v>
      </c>
      <c r="Q6" s="34">
        <f t="shared" si="3"/>
        <v>3078</v>
      </c>
      <c r="R6" s="34">
        <f t="shared" si="3"/>
        <v>31441</v>
      </c>
      <c r="S6" s="34">
        <f t="shared" si="3"/>
        <v>54.39</v>
      </c>
      <c r="T6" s="34">
        <f t="shared" si="3"/>
        <v>578.07000000000005</v>
      </c>
      <c r="U6" s="34">
        <f t="shared" si="3"/>
        <v>27624</v>
      </c>
      <c r="V6" s="34">
        <f t="shared" si="3"/>
        <v>49.78</v>
      </c>
      <c r="W6" s="34">
        <f t="shared" si="3"/>
        <v>554.91999999999996</v>
      </c>
      <c r="X6" s="35">
        <f>IF(X7="",NA(),X7)</f>
        <v>108.51</v>
      </c>
      <c r="Y6" s="35">
        <f t="shared" ref="Y6:AG6" si="4">IF(Y7="",NA(),Y7)</f>
        <v>112.62</v>
      </c>
      <c r="Z6" s="35">
        <f t="shared" si="4"/>
        <v>114.42</v>
      </c>
      <c r="AA6" s="35">
        <f t="shared" si="4"/>
        <v>116.68</v>
      </c>
      <c r="AB6" s="35">
        <f t="shared" si="4"/>
        <v>112.77</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4296.82</v>
      </c>
      <c r="AU6" s="35">
        <f t="shared" ref="AU6:BC6" si="6">IF(AU7="",NA(),AU7)</f>
        <v>987.77</v>
      </c>
      <c r="AV6" s="35">
        <f t="shared" si="6"/>
        <v>1057.32</v>
      </c>
      <c r="AW6" s="35">
        <f t="shared" si="6"/>
        <v>1134.5</v>
      </c>
      <c r="AX6" s="35">
        <f t="shared" si="6"/>
        <v>1174.6500000000001</v>
      </c>
      <c r="AY6" s="35">
        <f t="shared" si="6"/>
        <v>963.24</v>
      </c>
      <c r="AZ6" s="35">
        <f t="shared" si="6"/>
        <v>381.53</v>
      </c>
      <c r="BA6" s="35">
        <f t="shared" si="6"/>
        <v>391.54</v>
      </c>
      <c r="BB6" s="35">
        <f t="shared" si="6"/>
        <v>384.34</v>
      </c>
      <c r="BC6" s="35">
        <f t="shared" si="6"/>
        <v>359.47</v>
      </c>
      <c r="BD6" s="34" t="str">
        <f>IF(BD7="","",IF(BD7="-","【-】","【"&amp;SUBSTITUTE(TEXT(BD7,"#,##0.00"),"-","△")&amp;"】"))</f>
        <v>【264.34】</v>
      </c>
      <c r="BE6" s="35">
        <f>IF(BE7="",NA(),BE7)</f>
        <v>512.23</v>
      </c>
      <c r="BF6" s="35">
        <f t="shared" ref="BF6:BN6" si="7">IF(BF7="",NA(),BF7)</f>
        <v>487.73</v>
      </c>
      <c r="BG6" s="35">
        <f t="shared" si="7"/>
        <v>448.11</v>
      </c>
      <c r="BH6" s="35">
        <f t="shared" si="7"/>
        <v>415.71</v>
      </c>
      <c r="BI6" s="35">
        <f t="shared" si="7"/>
        <v>378.93</v>
      </c>
      <c r="BJ6" s="35">
        <f t="shared" si="7"/>
        <v>400.38</v>
      </c>
      <c r="BK6" s="35">
        <f t="shared" si="7"/>
        <v>393.27</v>
      </c>
      <c r="BL6" s="35">
        <f t="shared" si="7"/>
        <v>386.97</v>
      </c>
      <c r="BM6" s="35">
        <f t="shared" si="7"/>
        <v>380.58</v>
      </c>
      <c r="BN6" s="35">
        <f t="shared" si="7"/>
        <v>401.79</v>
      </c>
      <c r="BO6" s="34" t="str">
        <f>IF(BO7="","",IF(BO7="-","【-】","【"&amp;SUBSTITUTE(TEXT(BO7,"#,##0.00"),"-","△")&amp;"】"))</f>
        <v>【274.27】</v>
      </c>
      <c r="BP6" s="35">
        <f>IF(BP7="",NA(),BP7)</f>
        <v>83.64</v>
      </c>
      <c r="BQ6" s="35">
        <f t="shared" ref="BQ6:BY6" si="8">IF(BQ7="",NA(),BQ7)</f>
        <v>89.87</v>
      </c>
      <c r="BR6" s="35">
        <f t="shared" si="8"/>
        <v>92.77</v>
      </c>
      <c r="BS6" s="35">
        <f t="shared" si="8"/>
        <v>96.23</v>
      </c>
      <c r="BT6" s="35">
        <f t="shared" si="8"/>
        <v>93.1</v>
      </c>
      <c r="BU6" s="35">
        <f t="shared" si="8"/>
        <v>96.56</v>
      </c>
      <c r="BV6" s="35">
        <f t="shared" si="8"/>
        <v>100.47</v>
      </c>
      <c r="BW6" s="35">
        <f t="shared" si="8"/>
        <v>101.72</v>
      </c>
      <c r="BX6" s="35">
        <f t="shared" si="8"/>
        <v>102.38</v>
      </c>
      <c r="BY6" s="35">
        <f t="shared" si="8"/>
        <v>100.12</v>
      </c>
      <c r="BZ6" s="34" t="str">
        <f>IF(BZ7="","",IF(BZ7="-","【-】","【"&amp;SUBSTITUTE(TEXT(BZ7,"#,##0.00"),"-","△")&amp;"】"))</f>
        <v>【104.36】</v>
      </c>
      <c r="CA6" s="35">
        <f>IF(CA7="",NA(),CA7)</f>
        <v>178.05</v>
      </c>
      <c r="CB6" s="35">
        <f t="shared" ref="CB6:CJ6" si="9">IF(CB7="",NA(),CB7)</f>
        <v>165.97</v>
      </c>
      <c r="CC6" s="35">
        <f t="shared" si="9"/>
        <v>160.79</v>
      </c>
      <c r="CD6" s="35">
        <f t="shared" si="9"/>
        <v>155.24</v>
      </c>
      <c r="CE6" s="35">
        <f t="shared" si="9"/>
        <v>160.25</v>
      </c>
      <c r="CF6" s="35">
        <f t="shared" si="9"/>
        <v>177.14</v>
      </c>
      <c r="CG6" s="35">
        <f t="shared" si="9"/>
        <v>169.82</v>
      </c>
      <c r="CH6" s="35">
        <f t="shared" si="9"/>
        <v>168.2</v>
      </c>
      <c r="CI6" s="35">
        <f t="shared" si="9"/>
        <v>168.67</v>
      </c>
      <c r="CJ6" s="35">
        <f t="shared" si="9"/>
        <v>174.97</v>
      </c>
      <c r="CK6" s="34" t="str">
        <f>IF(CK7="","",IF(CK7="-","【-】","【"&amp;SUBSTITUTE(TEXT(CK7,"#,##0.00"),"-","△")&amp;"】"))</f>
        <v>【165.71】</v>
      </c>
      <c r="CL6" s="35">
        <f>IF(CL7="",NA(),CL7)</f>
        <v>51.63</v>
      </c>
      <c r="CM6" s="35">
        <f t="shared" ref="CM6:CU6" si="10">IF(CM7="",NA(),CM7)</f>
        <v>51.1</v>
      </c>
      <c r="CN6" s="35">
        <f t="shared" si="10"/>
        <v>53.31</v>
      </c>
      <c r="CO6" s="35">
        <f t="shared" si="10"/>
        <v>56.54</v>
      </c>
      <c r="CP6" s="35">
        <f t="shared" si="10"/>
        <v>58.93</v>
      </c>
      <c r="CQ6" s="35">
        <f t="shared" si="10"/>
        <v>55.64</v>
      </c>
      <c r="CR6" s="35">
        <f t="shared" si="10"/>
        <v>55.13</v>
      </c>
      <c r="CS6" s="35">
        <f t="shared" si="10"/>
        <v>54.77</v>
      </c>
      <c r="CT6" s="35">
        <f t="shared" si="10"/>
        <v>54.92</v>
      </c>
      <c r="CU6" s="35">
        <f t="shared" si="10"/>
        <v>55.63</v>
      </c>
      <c r="CV6" s="34" t="str">
        <f>IF(CV7="","",IF(CV7="-","【-】","【"&amp;SUBSTITUTE(TEXT(CV7,"#,##0.00"),"-","△")&amp;"】"))</f>
        <v>【60.41】</v>
      </c>
      <c r="CW6" s="35">
        <f>IF(CW7="",NA(),CW7)</f>
        <v>84.57</v>
      </c>
      <c r="CX6" s="35">
        <f t="shared" ref="CX6:DF6" si="11">IF(CX7="",NA(),CX7)</f>
        <v>84.44</v>
      </c>
      <c r="CY6" s="35">
        <f t="shared" si="11"/>
        <v>82.35</v>
      </c>
      <c r="CZ6" s="35">
        <f t="shared" si="11"/>
        <v>78.040000000000006</v>
      </c>
      <c r="DA6" s="35">
        <f t="shared" si="11"/>
        <v>75.989999999999995</v>
      </c>
      <c r="DB6" s="35">
        <f t="shared" si="11"/>
        <v>83.09</v>
      </c>
      <c r="DC6" s="35">
        <f t="shared" si="11"/>
        <v>83</v>
      </c>
      <c r="DD6" s="35">
        <f t="shared" si="11"/>
        <v>82.89</v>
      </c>
      <c r="DE6" s="35">
        <f t="shared" si="11"/>
        <v>82.66</v>
      </c>
      <c r="DF6" s="35">
        <f t="shared" si="11"/>
        <v>82.04</v>
      </c>
      <c r="DG6" s="34" t="str">
        <f>IF(DG7="","",IF(DG7="-","【-】","【"&amp;SUBSTITUTE(TEXT(DG7,"#,##0.00"),"-","△")&amp;"】"))</f>
        <v>【89.93】</v>
      </c>
      <c r="DH6" s="35">
        <f>IF(DH7="",NA(),DH7)</f>
        <v>31.84</v>
      </c>
      <c r="DI6" s="35">
        <f t="shared" ref="DI6:DQ6" si="12">IF(DI7="",NA(),DI7)</f>
        <v>41.16</v>
      </c>
      <c r="DJ6" s="35">
        <f t="shared" si="12"/>
        <v>43.04</v>
      </c>
      <c r="DK6" s="35">
        <f t="shared" si="12"/>
        <v>44.95</v>
      </c>
      <c r="DL6" s="35">
        <f t="shared" si="12"/>
        <v>46.76</v>
      </c>
      <c r="DM6" s="35">
        <f t="shared" si="12"/>
        <v>39.06</v>
      </c>
      <c r="DN6" s="35">
        <f t="shared" si="12"/>
        <v>46.66</v>
      </c>
      <c r="DO6" s="35">
        <f t="shared" si="12"/>
        <v>47.46</v>
      </c>
      <c r="DP6" s="35">
        <f t="shared" si="12"/>
        <v>48.49</v>
      </c>
      <c r="DQ6" s="35">
        <f t="shared" si="12"/>
        <v>48.05</v>
      </c>
      <c r="DR6" s="34" t="str">
        <f>IF(DR7="","",IF(DR7="-","【-】","【"&amp;SUBSTITUTE(TEXT(DR7,"#,##0.00"),"-","△")&amp;"】"))</f>
        <v>【48.12】</v>
      </c>
      <c r="DS6" s="35">
        <f>IF(DS7="",NA(),DS7)</f>
        <v>0.83</v>
      </c>
      <c r="DT6" s="35">
        <f t="shared" ref="DT6:EB6" si="13">IF(DT7="",NA(),DT7)</f>
        <v>0.82</v>
      </c>
      <c r="DU6" s="35">
        <f t="shared" si="13"/>
        <v>0.81</v>
      </c>
      <c r="DV6" s="35">
        <f t="shared" si="13"/>
        <v>0.68</v>
      </c>
      <c r="DW6" s="35">
        <f t="shared" si="13"/>
        <v>0.89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0.43</v>
      </c>
      <c r="EE6" s="35">
        <f t="shared" ref="EE6:EM6" si="14">IF(EE7="",NA(),EE7)</f>
        <v>0.56000000000000005</v>
      </c>
      <c r="EF6" s="35">
        <f t="shared" si="14"/>
        <v>0.25</v>
      </c>
      <c r="EG6" s="35">
        <f t="shared" si="14"/>
        <v>0.37</v>
      </c>
      <c r="EH6" s="35">
        <f t="shared" si="14"/>
        <v>0.37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93017</v>
      </c>
      <c r="D7" s="37">
        <v>46</v>
      </c>
      <c r="E7" s="37">
        <v>1</v>
      </c>
      <c r="F7" s="37">
        <v>0</v>
      </c>
      <c r="G7" s="37">
        <v>1</v>
      </c>
      <c r="H7" s="37" t="s">
        <v>105</v>
      </c>
      <c r="I7" s="37" t="s">
        <v>106</v>
      </c>
      <c r="J7" s="37" t="s">
        <v>107</v>
      </c>
      <c r="K7" s="37" t="s">
        <v>108</v>
      </c>
      <c r="L7" s="37" t="s">
        <v>109</v>
      </c>
      <c r="M7" s="37" t="s">
        <v>110</v>
      </c>
      <c r="N7" s="38" t="s">
        <v>111</v>
      </c>
      <c r="O7" s="38">
        <v>82.88</v>
      </c>
      <c r="P7" s="38">
        <v>88.21</v>
      </c>
      <c r="Q7" s="38">
        <v>3078</v>
      </c>
      <c r="R7" s="38">
        <v>31441</v>
      </c>
      <c r="S7" s="38">
        <v>54.39</v>
      </c>
      <c r="T7" s="38">
        <v>578.07000000000005</v>
      </c>
      <c r="U7" s="38">
        <v>27624</v>
      </c>
      <c r="V7" s="38">
        <v>49.78</v>
      </c>
      <c r="W7" s="38">
        <v>554.91999999999996</v>
      </c>
      <c r="X7" s="38">
        <v>108.51</v>
      </c>
      <c r="Y7" s="38">
        <v>112.62</v>
      </c>
      <c r="Z7" s="38">
        <v>114.42</v>
      </c>
      <c r="AA7" s="38">
        <v>116.68</v>
      </c>
      <c r="AB7" s="38">
        <v>112.77</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4296.82</v>
      </c>
      <c r="AU7" s="38">
        <v>987.77</v>
      </c>
      <c r="AV7" s="38">
        <v>1057.32</v>
      </c>
      <c r="AW7" s="38">
        <v>1134.5</v>
      </c>
      <c r="AX7" s="38">
        <v>1174.6500000000001</v>
      </c>
      <c r="AY7" s="38">
        <v>963.24</v>
      </c>
      <c r="AZ7" s="38">
        <v>381.53</v>
      </c>
      <c r="BA7" s="38">
        <v>391.54</v>
      </c>
      <c r="BB7" s="38">
        <v>384.34</v>
      </c>
      <c r="BC7" s="38">
        <v>359.47</v>
      </c>
      <c r="BD7" s="38">
        <v>264.33999999999997</v>
      </c>
      <c r="BE7" s="38">
        <v>512.23</v>
      </c>
      <c r="BF7" s="38">
        <v>487.73</v>
      </c>
      <c r="BG7" s="38">
        <v>448.11</v>
      </c>
      <c r="BH7" s="38">
        <v>415.71</v>
      </c>
      <c r="BI7" s="38">
        <v>378.93</v>
      </c>
      <c r="BJ7" s="38">
        <v>400.38</v>
      </c>
      <c r="BK7" s="38">
        <v>393.27</v>
      </c>
      <c r="BL7" s="38">
        <v>386.97</v>
      </c>
      <c r="BM7" s="38">
        <v>380.58</v>
      </c>
      <c r="BN7" s="38">
        <v>401.79</v>
      </c>
      <c r="BO7" s="38">
        <v>274.27</v>
      </c>
      <c r="BP7" s="38">
        <v>83.64</v>
      </c>
      <c r="BQ7" s="38">
        <v>89.87</v>
      </c>
      <c r="BR7" s="38">
        <v>92.77</v>
      </c>
      <c r="BS7" s="38">
        <v>96.23</v>
      </c>
      <c r="BT7" s="38">
        <v>93.1</v>
      </c>
      <c r="BU7" s="38">
        <v>96.56</v>
      </c>
      <c r="BV7" s="38">
        <v>100.47</v>
      </c>
      <c r="BW7" s="38">
        <v>101.72</v>
      </c>
      <c r="BX7" s="38">
        <v>102.38</v>
      </c>
      <c r="BY7" s="38">
        <v>100.12</v>
      </c>
      <c r="BZ7" s="38">
        <v>104.36</v>
      </c>
      <c r="CA7" s="38">
        <v>178.05</v>
      </c>
      <c r="CB7" s="38">
        <v>165.97</v>
      </c>
      <c r="CC7" s="38">
        <v>160.79</v>
      </c>
      <c r="CD7" s="38">
        <v>155.24</v>
      </c>
      <c r="CE7" s="38">
        <v>160.25</v>
      </c>
      <c r="CF7" s="38">
        <v>177.14</v>
      </c>
      <c r="CG7" s="38">
        <v>169.82</v>
      </c>
      <c r="CH7" s="38">
        <v>168.2</v>
      </c>
      <c r="CI7" s="38">
        <v>168.67</v>
      </c>
      <c r="CJ7" s="38">
        <v>174.97</v>
      </c>
      <c r="CK7" s="38">
        <v>165.71</v>
      </c>
      <c r="CL7" s="38">
        <v>51.63</v>
      </c>
      <c r="CM7" s="38">
        <v>51.1</v>
      </c>
      <c r="CN7" s="38">
        <v>53.31</v>
      </c>
      <c r="CO7" s="38">
        <v>56.54</v>
      </c>
      <c r="CP7" s="38">
        <v>58.93</v>
      </c>
      <c r="CQ7" s="38">
        <v>55.64</v>
      </c>
      <c r="CR7" s="38">
        <v>55.13</v>
      </c>
      <c r="CS7" s="38">
        <v>54.77</v>
      </c>
      <c r="CT7" s="38">
        <v>54.92</v>
      </c>
      <c r="CU7" s="38">
        <v>55.63</v>
      </c>
      <c r="CV7" s="38">
        <v>60.41</v>
      </c>
      <c r="CW7" s="38">
        <v>84.57</v>
      </c>
      <c r="CX7" s="38">
        <v>84.44</v>
      </c>
      <c r="CY7" s="38">
        <v>82.35</v>
      </c>
      <c r="CZ7" s="38">
        <v>78.040000000000006</v>
      </c>
      <c r="DA7" s="38">
        <v>75.989999999999995</v>
      </c>
      <c r="DB7" s="38">
        <v>83.09</v>
      </c>
      <c r="DC7" s="38">
        <v>83</v>
      </c>
      <c r="DD7" s="38">
        <v>82.89</v>
      </c>
      <c r="DE7" s="38">
        <v>82.66</v>
      </c>
      <c r="DF7" s="38">
        <v>82.04</v>
      </c>
      <c r="DG7" s="38">
        <v>89.93</v>
      </c>
      <c r="DH7" s="38">
        <v>31.84</v>
      </c>
      <c r="DI7" s="38">
        <v>41.16</v>
      </c>
      <c r="DJ7" s="38">
        <v>43.04</v>
      </c>
      <c r="DK7" s="38">
        <v>44.95</v>
      </c>
      <c r="DL7" s="38">
        <v>46.76</v>
      </c>
      <c r="DM7" s="38">
        <v>39.06</v>
      </c>
      <c r="DN7" s="38">
        <v>46.66</v>
      </c>
      <c r="DO7" s="38">
        <v>47.46</v>
      </c>
      <c r="DP7" s="38">
        <v>48.49</v>
      </c>
      <c r="DQ7" s="38">
        <v>48.05</v>
      </c>
      <c r="DR7" s="38">
        <v>48.12</v>
      </c>
      <c r="DS7" s="38">
        <v>0.83</v>
      </c>
      <c r="DT7" s="38">
        <v>0.82</v>
      </c>
      <c r="DU7" s="38">
        <v>0.81</v>
      </c>
      <c r="DV7" s="38">
        <v>0.68</v>
      </c>
      <c r="DW7" s="38">
        <v>0.89</v>
      </c>
      <c r="DX7" s="38">
        <v>8.8699999999999992</v>
      </c>
      <c r="DY7" s="38">
        <v>9.85</v>
      </c>
      <c r="DZ7" s="38">
        <v>9.7100000000000009</v>
      </c>
      <c r="EA7" s="38">
        <v>12.79</v>
      </c>
      <c r="EB7" s="38">
        <v>13.39</v>
      </c>
      <c r="EC7" s="38">
        <v>15.89</v>
      </c>
      <c r="ED7" s="38">
        <v>0.43</v>
      </c>
      <c r="EE7" s="38">
        <v>0.56000000000000005</v>
      </c>
      <c r="EF7" s="38">
        <v>0.25</v>
      </c>
      <c r="EG7" s="38">
        <v>0.37</v>
      </c>
      <c r="EH7" s="38">
        <v>0.37</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2019-01-23T02:38:32Z</cp:lastPrinted>
  <dcterms:created xsi:type="dcterms:W3CDTF">2018-12-03T08:28:14Z</dcterms:created>
  <dcterms:modified xsi:type="dcterms:W3CDTF">2019-02-07T06:37:14Z</dcterms:modified>
</cp:coreProperties>
</file>