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5上三川町（修正待ち）\03 県修正案\"/>
    </mc:Choice>
  </mc:AlternateContent>
  <xr:revisionPtr revIDLastSave="0" documentId="13_ncr:1_{5CD1AA80-BFAB-4950-AC76-2199EC187726}" xr6:coauthVersionLast="47" xr6:coauthVersionMax="47" xr10:uidLastSave="{00000000-0000-0000-0000-000000000000}"/>
  <workbookProtection workbookAlgorithmName="SHA-512" workbookHashValue="xAKgT0AOSF5jeoSuQnZ99QULJ37Cg1wPo2AJuf58qrLB5WWZrZXkAzd/Q27e1l4ed+BpT83z50SG0++TwfLYLg==" workbookSaltValue="r6lSILmperyPSTtMnVfTC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P6" i="5"/>
  <c r="O6" i="5"/>
  <c r="N6" i="5"/>
  <c r="B10" i="4" s="1"/>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W10" i="4"/>
  <c r="P10" i="4"/>
  <c r="I10" i="4"/>
  <c r="BB8" i="4"/>
  <c r="AL8" i="4"/>
  <c r="AD8" i="4"/>
  <c r="P8" i="4"/>
  <c r="I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<sst xmlns="http://schemas.openxmlformats.org/spreadsheetml/2006/main" count="257" uniqueCount="117">
  <si>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</si>
  <si>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</si>
  <si>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</si>
  <si>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</si>
  <si>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</si>
  <si>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</si>
  <si>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</si>
  <si>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</si>
  <si>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</si>
  <si>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</si>
  <si>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</si>
  <si>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</si>
  <si>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</si>
  <si>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</si>
  <si>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</si>
  <si>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</si>
  <si>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</si>
  <si>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</si>
  <si>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</si>
  <si>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</si>
  <si>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</si>
  <si>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</si>
  <si>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</si>
  <si>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</si>
  <si>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</si>
  <si>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</si>
  <si>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</si>
  <si>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</si>
  <si>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</si>
  <si>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</si>
  <si>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</si>
  <si>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</si>
  <si>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</si>
  <si>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</si>
  <si>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</si>
  <si>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</si>
  <si>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</si>
  <si>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</si>
  <si>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</si>
  <si>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</si>
  <si>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</si>
  <si>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</si>
  <si>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</si>
  <si>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</si>
  <si>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</si>
  <si>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</si>
  <si>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</si>
  <si>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</si>
  <si>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</si>
  <si>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</si>
  <si>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</si>
  <si>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</si>
  <si>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</si>
  <si>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</si>
  <si>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</si>
  <si>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</si>
  <si>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</si>
  <si>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</si>
  <si>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</si>
  <si>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</si>
  <si>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</si>
  <si>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</si>
  <si>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</si>
  <si>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</si>
  <si>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</si>
  <si>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</si>
  <si>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</si>
  <si>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</si>
  <si>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</si>
  <si>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</si>
  <si>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</si>
  <si>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</si>
  <si>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</si>
  <si>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</si>
  <si>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</si>
  <si>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</si>
  <si>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</si>
  <si>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</si>
  <si>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</si>
  <si>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</si>
  <si>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</si>
  <si>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</si>
  <si>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</si>
  <si>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</si>
  <si>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</si>
  <si>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</si>
  <si>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</si>
  <si>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</si>
  <si>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</si>
  <si>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</si>
  <si>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</si>
  <si>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</si>
  <si>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</si>
  <si>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</si>
  <si>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</si>
  <si>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</si>
  <si>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</si>
  <si>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</si>
  <si>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</si>
  <si>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</si>
  <si>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</si>
  <si>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</si>
  <si>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</si>
  <si>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</si>
  <si>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</si>
  <si>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</si>
  <si>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</si>
  <si>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</si>
  <si>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</si>
  <si>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</si>
  <si>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</si>
  <si>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</si>
  <si>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</si>
  <si>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</si>
  <si>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下水道事業は生活に密着した事業であるため、持続可能な下水道実現に向けて有収率、水洗化率等の向上を図るとともに、経営戦略やストックマネジメント手法を踏まえた適正な施設の更新・維持管理等を図っていく必要がある。
　また、平成３１年４月１日より公営企業会計を適用したことに伴い、経営・資産等の状況の正確な把握、弾力的な経営等を実現し、経営基盤の強化や財政マネジメントの向上等にさらに的確に取り組んで行くことができると考えられる。</t>
    <phoneticPr fontId="4"/>
  </si>
  <si>
    <t>　昭和６３年に供用開始をしてから３５年経過しているが、耐用年数を経過している施設はまだ無いため、改修が必要な状況ではないものの、老朽化対策として管渠のカメラ調査等を実施し、現況の管渠状況を確認することで、令和２年度に策定したストックマネジメントや経営戦略を踏まえた対策に取り組んでいる。</t>
    <rPh sb="64" eb="67">
      <t>ロウキュウカ</t>
    </rPh>
    <rPh sb="67" eb="69">
      <t>タイサク</t>
    </rPh>
    <rPh sb="72" eb="74">
      <t>カンキョ</t>
    </rPh>
    <rPh sb="78" eb="80">
      <t>チョウサ</t>
    </rPh>
    <rPh sb="80" eb="81">
      <t>トウ</t>
    </rPh>
    <rPh sb="82" eb="84">
      <t>ジッシ</t>
    </rPh>
    <rPh sb="86" eb="88">
      <t>ゲンキョウ</t>
    </rPh>
    <rPh sb="89" eb="91">
      <t>カンキョ</t>
    </rPh>
    <rPh sb="91" eb="93">
      <t>ジョウキョウ</t>
    </rPh>
    <rPh sb="94" eb="96">
      <t>カクニン</t>
    </rPh>
    <phoneticPr fontId="4"/>
  </si>
  <si>
    <t>　①経常収支比率は１００％を超えているが、③流動比率が類似団体平均を大きく下回っているなど、一般会計からの補助金に依存している状況であることから、健全性を確保する上では、水洗化率の向上による収益の確保や、費用の削減及び有収率の向上が必要となってくる。
　⑤経費回収率は全国平均よりもかなり低く、類似団体平均値と比較しても低い水準であることから、令和５年度に下水道使用料の見直しの検討を実施し、令和６年度の下水道使用料を引き上げることで、経費回収率の改善とともに、④企業債残高対事業規模比率についても改善を図っていく。
　また、使用料改定によるものだけでなく、削減できる経費について検討するなど経営改善を図り、⑤経費回収率や⑥汚水処理原価の改善を目指していく。
　⑧水洗化率については、類似団体平均と同程度の水準となった。今後も引き続き戸別訪問を実施するなど水洗化率の向上を目指していく。</t>
    <rPh sb="172" eb="174">
      <t>レイワ</t>
    </rPh>
    <rPh sb="175" eb="177">
      <t>ネンド</t>
    </rPh>
    <rPh sb="178" eb="181">
      <t>ゲスイドウ</t>
    </rPh>
    <rPh sb="192" eb="194">
      <t>ジッシ</t>
    </rPh>
    <rPh sb="196" eb="198">
      <t>レイワ</t>
    </rPh>
    <rPh sb="199" eb="201">
      <t>ネンド</t>
    </rPh>
    <rPh sb="202" eb="208">
      <t>ゲスイドウシヨウリョウ</t>
    </rPh>
    <rPh sb="209" eb="210">
      <t>ヒ</t>
    </rPh>
    <rPh sb="211" eb="212">
      <t>ア</t>
    </rPh>
    <rPh sb="218" eb="220">
      <t>ケイヒ</t>
    </rPh>
    <rPh sb="220" eb="223">
      <t>カイシュウリツ</t>
    </rPh>
    <rPh sb="232" eb="234">
      <t>キギョウ</t>
    </rPh>
    <rPh sb="234" eb="235">
      <t>サイ</t>
    </rPh>
    <rPh sb="235" eb="237">
      <t>ザンダカ</t>
    </rPh>
    <rPh sb="237" eb="240">
      <t>タイジギョウ</t>
    </rPh>
    <rPh sb="240" eb="244">
      <t>キボヒリツ</t>
    </rPh>
    <rPh sb="249" eb="251">
      <t>カイゼン</t>
    </rPh>
    <rPh sb="252" eb="253">
      <t>ハカ</t>
    </rPh>
    <rPh sb="263" eb="266">
      <t>シヨウリョウ</t>
    </rPh>
    <rPh sb="266" eb="268">
      <t>カイテイ</t>
    </rPh>
    <rPh sb="279" eb="281">
      <t>サクゲン</t>
    </rPh>
    <rPh sb="284" eb="286">
      <t>ケイヒ</t>
    </rPh>
    <rPh sb="290" eb="292">
      <t>ケントウ</t>
    </rPh>
    <rPh sb="296" eb="298">
      <t>ケイエイ</t>
    </rPh>
    <rPh sb="298" eb="300">
      <t>カイゼン</t>
    </rPh>
    <rPh sb="301" eb="302">
      <t>ハカ</t>
    </rPh>
    <rPh sb="305" eb="307">
      <t>ケイヒ</t>
    </rPh>
    <rPh sb="307" eb="310">
      <t>カイシュウリツ</t>
    </rPh>
    <rPh sb="312" eb="314">
      <t>オスイ</t>
    </rPh>
    <rPh sb="314" eb="318">
      <t>ショリゲンカ</t>
    </rPh>
    <rPh sb="319" eb="321">
      <t>カイゼン</t>
    </rPh>
    <rPh sb="322" eb="32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</si>
</sst>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formatCode="#,##0.00;&quot;△&quot;#,##0.00;&quot;-&quot;">
                  <c:v>0.23</c:v>
                </c:pt>
                <c:pt idx="3">
                  <c:v>0</c:v>
                </c:pt>
                <c:pt idx="4">
                  <c:v>0</c:v>
                </c:pt>
              </c:numCache>
            </c:numRef>
          </c:val>
          <c:extLst>
            <c:ext xmlns:c16="http://schemas.microsoft.com/office/drawing/2014/chart" uri="{C3380CC4-5D6E-409C-BE32-E72D297353CC}">
              <c16:uniqueId val="{00000000-E271-4779-BFDF-BB7F6D494CC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0.17</c:v>
                </c:pt>
                <c:pt idx="2">
                  <c:v>0.15</c:v>
                </c:pt>
                <c:pt idx="3">
                  <c:v>0.15</c:v>
                </c:pt>
                <c:pt idx="4">
                  <c:v>0.12</c:v>
                </c:pt>
              </c:numCache>
            </c:numRef>
          </c:val>
          <c:smooth val="0"/>
          <c:extLst>
            <c:ext xmlns:c16="http://schemas.microsoft.com/office/drawing/2014/chart" uri="{C3380CC4-5D6E-409C-BE32-E72D297353CC}">
              <c16:uniqueId val="{00000001-E271-4779-BFDF-BB7F6D494CC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7C-48C5-A378-9C000C59CD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57.42</c:v>
                </c:pt>
                <c:pt idx="2">
                  <c:v>56.72</c:v>
                </c:pt>
                <c:pt idx="3">
                  <c:v>56.43</c:v>
                </c:pt>
                <c:pt idx="4">
                  <c:v>55.82</c:v>
                </c:pt>
              </c:numCache>
            </c:numRef>
          </c:val>
          <c:smooth val="0"/>
          <c:extLst>
            <c:ext xmlns:c16="http://schemas.microsoft.com/office/drawing/2014/chart" uri="{C3380CC4-5D6E-409C-BE32-E72D297353CC}">
              <c16:uniqueId val="{00000001-2C7C-48C5-A378-9C000C59CD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88.81</c:v>
                </c:pt>
                <c:pt idx="2">
                  <c:v>88.81</c:v>
                </c:pt>
                <c:pt idx="3">
                  <c:v>91.3</c:v>
                </c:pt>
                <c:pt idx="4">
                  <c:v>91.94</c:v>
                </c:pt>
              </c:numCache>
            </c:numRef>
          </c:val>
          <c:extLst>
            <c:ext xmlns:c16="http://schemas.microsoft.com/office/drawing/2014/chart" uri="{C3380CC4-5D6E-409C-BE32-E72D297353CC}">
              <c16:uniqueId val="{00000000-E680-4FAF-846B-03973E1A275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90.42</c:v>
                </c:pt>
                <c:pt idx="2">
                  <c:v>90.72</c:v>
                </c:pt>
                <c:pt idx="3">
                  <c:v>91.07</c:v>
                </c:pt>
                <c:pt idx="4">
                  <c:v>90.67</c:v>
                </c:pt>
              </c:numCache>
            </c:numRef>
          </c:val>
          <c:smooth val="0"/>
          <c:extLst>
            <c:ext xmlns:c16="http://schemas.microsoft.com/office/drawing/2014/chart" uri="{C3380CC4-5D6E-409C-BE32-E72D297353CC}">
              <c16:uniqueId val="{00000001-E680-4FAF-846B-03973E1A275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102.92</c:v>
                </c:pt>
                <c:pt idx="2">
                  <c:v>104.2</c:v>
                </c:pt>
                <c:pt idx="3">
                  <c:v>101.18</c:v>
                </c:pt>
                <c:pt idx="4">
                  <c:v>102.36</c:v>
                </c:pt>
              </c:numCache>
            </c:numRef>
          </c:val>
          <c:extLst>
            <c:ext xmlns:c16="http://schemas.microsoft.com/office/drawing/2014/chart" uri="{C3380CC4-5D6E-409C-BE32-E72D297353CC}">
              <c16:uniqueId val="{00000000-36C8-4A3D-8D8A-B25A836DA7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106.81</c:v>
                </c:pt>
                <c:pt idx="2">
                  <c:v>106.5</c:v>
                </c:pt>
                <c:pt idx="3">
                  <c:v>106.22</c:v>
                </c:pt>
                <c:pt idx="4">
                  <c:v>107.01</c:v>
                </c:pt>
              </c:numCache>
            </c:numRef>
          </c:val>
          <c:smooth val="0"/>
          <c:extLst>
            <c:ext xmlns:c16="http://schemas.microsoft.com/office/drawing/2014/chart" uri="{C3380CC4-5D6E-409C-BE32-E72D297353CC}">
              <c16:uniqueId val="{00000001-36C8-4A3D-8D8A-B25A836DA7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3.05</c:v>
                </c:pt>
                <c:pt idx="2">
                  <c:v>6.08</c:v>
                </c:pt>
                <c:pt idx="3">
                  <c:v>9.02</c:v>
                </c:pt>
                <c:pt idx="4">
                  <c:v>11.87</c:v>
                </c:pt>
              </c:numCache>
            </c:numRef>
          </c:val>
          <c:extLst>
            <c:ext xmlns:c16="http://schemas.microsoft.com/office/drawing/2014/chart" uri="{C3380CC4-5D6E-409C-BE32-E72D297353CC}">
              <c16:uniqueId val="{00000000-85E2-4269-8C2C-DD8E8BF3D8A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29.23</c:v>
                </c:pt>
                <c:pt idx="2">
                  <c:v>20.78</c:v>
                </c:pt>
                <c:pt idx="3">
                  <c:v>23.54</c:v>
                </c:pt>
                <c:pt idx="4">
                  <c:v>25.86</c:v>
                </c:pt>
              </c:numCache>
            </c:numRef>
          </c:val>
          <c:smooth val="0"/>
          <c:extLst>
            <c:ext xmlns:c16="http://schemas.microsoft.com/office/drawing/2014/chart" uri="{C3380CC4-5D6E-409C-BE32-E72D297353CC}">
              <c16:uniqueId val="{00000001-85E2-4269-8C2C-DD8E8BF3D8A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E09-4955-9EFE-5421837E2DC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1.37</c:v>
                </c:pt>
                <c:pt idx="2">
                  <c:v>1.34</c:v>
                </c:pt>
                <c:pt idx="3">
                  <c:v>1.5</c:v>
                </c:pt>
                <c:pt idx="4">
                  <c:v>1.4</c:v>
                </c:pt>
              </c:numCache>
            </c:numRef>
          </c:val>
          <c:smooth val="0"/>
          <c:extLst>
            <c:ext xmlns:c16="http://schemas.microsoft.com/office/drawing/2014/chart" uri="{C3380CC4-5D6E-409C-BE32-E72D297353CC}">
              <c16:uniqueId val="{00000001-9E09-4955-9EFE-5421837E2DC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A0-4E58-9337-30DE927BEB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34.4</c:v>
                </c:pt>
                <c:pt idx="2">
                  <c:v>18.36</c:v>
                </c:pt>
                <c:pt idx="3">
                  <c:v>18.010000000000002</c:v>
                </c:pt>
                <c:pt idx="4">
                  <c:v>23.86</c:v>
                </c:pt>
              </c:numCache>
            </c:numRef>
          </c:val>
          <c:smooth val="0"/>
          <c:extLst>
            <c:ext xmlns:c16="http://schemas.microsoft.com/office/drawing/2014/chart" uri="{C3380CC4-5D6E-409C-BE32-E72D297353CC}">
              <c16:uniqueId val="{00000001-54A0-4E58-9337-30DE927BEB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26.47</c:v>
                </c:pt>
                <c:pt idx="2">
                  <c:v>15.09</c:v>
                </c:pt>
                <c:pt idx="3">
                  <c:v>12.6</c:v>
                </c:pt>
                <c:pt idx="4">
                  <c:v>38.020000000000003</c:v>
                </c:pt>
              </c:numCache>
            </c:numRef>
          </c:val>
          <c:extLst>
            <c:ext xmlns:c16="http://schemas.microsoft.com/office/drawing/2014/chart" uri="{C3380CC4-5D6E-409C-BE32-E72D297353CC}">
              <c16:uniqueId val="{00000000-FA79-4831-A05D-B8565D570F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68.17</c:v>
                </c:pt>
                <c:pt idx="2">
                  <c:v>55.6</c:v>
                </c:pt>
                <c:pt idx="3">
                  <c:v>59.4</c:v>
                </c:pt>
                <c:pt idx="4">
                  <c:v>68.27</c:v>
                </c:pt>
              </c:numCache>
            </c:numRef>
          </c:val>
          <c:smooth val="0"/>
          <c:extLst>
            <c:ext xmlns:c16="http://schemas.microsoft.com/office/drawing/2014/chart" uri="{C3380CC4-5D6E-409C-BE32-E72D297353CC}">
              <c16:uniqueId val="{00000001-FA79-4831-A05D-B8565D570F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438.32</c:v>
                </c:pt>
                <c:pt idx="2">
                  <c:v>1195.43</c:v>
                </c:pt>
                <c:pt idx="3">
                  <c:v>1119.23</c:v>
                </c:pt>
                <c:pt idx="4">
                  <c:v>1121.3499999999999</c:v>
                </c:pt>
              </c:numCache>
            </c:numRef>
          </c:val>
          <c:extLst>
            <c:ext xmlns:c16="http://schemas.microsoft.com/office/drawing/2014/chart" uri="{C3380CC4-5D6E-409C-BE32-E72D297353CC}">
              <c16:uniqueId val="{00000000-0687-4566-B61F-CBC58A59CC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789.44</c:v>
                </c:pt>
                <c:pt idx="2">
                  <c:v>789.08</c:v>
                </c:pt>
                <c:pt idx="3">
                  <c:v>747.84</c:v>
                </c:pt>
                <c:pt idx="4">
                  <c:v>804.98</c:v>
                </c:pt>
              </c:numCache>
            </c:numRef>
          </c:val>
          <c:smooth val="0"/>
          <c:extLst>
            <c:ext xmlns:c16="http://schemas.microsoft.com/office/drawing/2014/chart" uri="{C3380CC4-5D6E-409C-BE32-E72D297353CC}">
              <c16:uniqueId val="{00000001-0687-4566-B61F-CBC58A59CC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72.87</c:v>
                </c:pt>
                <c:pt idx="2">
                  <c:v>71.06</c:v>
                </c:pt>
                <c:pt idx="3">
                  <c:v>73.77</c:v>
                </c:pt>
                <c:pt idx="4">
                  <c:v>74.239999999999995</c:v>
                </c:pt>
              </c:numCache>
            </c:numRef>
          </c:val>
          <c:extLst>
            <c:ext xmlns:c16="http://schemas.microsoft.com/office/drawing/2014/chart" uri="{C3380CC4-5D6E-409C-BE32-E72D297353CC}">
              <c16:uniqueId val="{00000000-3DEF-4942-AD25-6F0AE0AD6E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87.29</c:v>
                </c:pt>
                <c:pt idx="2">
                  <c:v>88.25</c:v>
                </c:pt>
                <c:pt idx="3">
                  <c:v>90.17</c:v>
                </c:pt>
                <c:pt idx="4">
                  <c:v>88.71</c:v>
                </c:pt>
              </c:numCache>
            </c:numRef>
          </c:val>
          <c:smooth val="0"/>
          <c:extLst>
            <c:ext xmlns:c16="http://schemas.microsoft.com/office/drawing/2014/chart" uri="{C3380CC4-5D6E-409C-BE32-E72D297353CC}">
              <c16:uniqueId val="{00000001-3DEF-4942-AD25-6F0AE0AD6E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153.36000000000001</c:v>
                </c:pt>
                <c:pt idx="2">
                  <c:v>155.16999999999999</c:v>
                </c:pt>
                <c:pt idx="3">
                  <c:v>150.38</c:v>
                </c:pt>
                <c:pt idx="4">
                  <c:v>150.31</c:v>
                </c:pt>
              </c:numCache>
            </c:numRef>
          </c:val>
          <c:extLst>
            <c:ext xmlns:c16="http://schemas.microsoft.com/office/drawing/2014/chart" uri="{C3380CC4-5D6E-409C-BE32-E72D297353CC}">
              <c16:uniqueId val="{00000000-3749-4BDA-A002-1518403CE8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176.67</c:v>
                </c:pt>
                <c:pt idx="2">
                  <c:v>176.37</c:v>
                </c:pt>
                <c:pt idx="3">
                  <c:v>173.17</c:v>
                </c:pt>
                <c:pt idx="4">
                  <c:v>174.8</c:v>
                </c:pt>
              </c:numCache>
            </c:numRef>
          </c:val>
          <c:smooth val="0"/>
          <c:extLst>
            <c:ext xmlns:c16="http://schemas.microsoft.com/office/drawing/2014/chart" uri="{C3380CC4-5D6E-409C-BE32-E72D297353CC}">
              <c16:uniqueId val="{00000001-3749-4BDA-A002-1518403CE8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栃木県　上三川町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Cc1</v>
      </c>
      <c r="X8" s="65"/>
      <c r="Y8" s="65"/>
      <c r="Z8" s="65"/>
      <c r="AA8" s="65"/>
      <c r="AB8" s="65"/>
      <c r="AC8" s="65"/>
      <c r="AD8" s="66" t="str">
        <f>データ!$M$6</f>
        <v>非設置</v>
      </c>
      <c r="AE8" s="66"/>
      <c r="AF8" s="66"/>
      <c r="AG8" s="66"/>
      <c r="AH8" s="66"/>
      <c r="AI8" s="66"/>
      <c r="AJ8" s="66"/>
      <c r="AK8" s="3"/>
      <c r="AL8" s="45">
        <f>データ!S6</f>
        <v>30886</v>
      </c>
      <c r="AM8" s="45"/>
      <c r="AN8" s="45"/>
      <c r="AO8" s="45"/>
      <c r="AP8" s="45"/>
      <c r="AQ8" s="45"/>
      <c r="AR8" s="45"/>
      <c r="AS8" s="45"/>
      <c r="AT8" s="46">
        <f>データ!T6</f>
        <v>54.39</v>
      </c>
      <c r="AU8" s="46"/>
      <c r="AV8" s="46"/>
      <c r="AW8" s="46"/>
      <c r="AX8" s="46"/>
      <c r="AY8" s="46"/>
      <c r="AZ8" s="46"/>
      <c r="BA8" s="46"/>
      <c r="BB8" s="46">
        <f>データ!U6</f>
        <v>567.86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70.97</v>
      </c>
      <c r="J10" s="46"/>
      <c r="K10" s="46"/>
      <c r="L10" s="46"/>
      <c r="M10" s="46"/>
      <c r="N10" s="46"/>
      <c r="O10" s="46"/>
      <c r="P10" s="46">
        <f>データ!P6</f>
        <v>64</v>
      </c>
      <c r="Q10" s="46"/>
      <c r="R10" s="46"/>
      <c r="S10" s="46"/>
      <c r="T10" s="46"/>
      <c r="U10" s="46"/>
      <c r="V10" s="46"/>
      <c r="W10" s="46">
        <f>データ!Q6</f>
        <v>76.760000000000005</v>
      </c>
      <c r="X10" s="46"/>
      <c r="Y10" s="46"/>
      <c r="Z10" s="46"/>
      <c r="AA10" s="46"/>
      <c r="AB10" s="46"/>
      <c r="AC10" s="46"/>
      <c r="AD10" s="45">
        <f>データ!R6</f>
        <v>2200</v>
      </c>
      <c r="AE10" s="45"/>
      <c r="AF10" s="45"/>
      <c r="AG10" s="45"/>
      <c r="AH10" s="45"/>
      <c r="AI10" s="45"/>
      <c r="AJ10" s="45"/>
      <c r="AK10" s="2"/>
      <c r="AL10" s="45">
        <f>データ!V6</f>
        <v>19749</v>
      </c>
      <c r="AM10" s="45"/>
      <c r="AN10" s="45"/>
      <c r="AO10" s="45"/>
      <c r="AP10" s="45"/>
      <c r="AQ10" s="45"/>
      <c r="AR10" s="45"/>
      <c r="AS10" s="45"/>
      <c r="AT10" s="46">
        <f>データ!W6</f>
        <v>5.22</v>
      </c>
      <c r="AU10" s="46"/>
      <c r="AV10" s="46"/>
      <c r="AW10" s="46"/>
      <c r="AX10" s="46"/>
      <c r="AY10" s="46"/>
      <c r="AZ10" s="46"/>
      <c r="BA10" s="46"/>
      <c r="BB10" s="46">
        <f>データ!X6</f>
        <v>3783.33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X+9y2avnaXqYv+23MqjxGEba6u85s0flxjmauFtrRaAhxBfRX2oODbjqr9SCzW+iNimNOWDjOoT5PxL9fr9k9A==" saltValue="I14xyzB92QC2GGRjTPnvK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93017</v>
      </c>
      <c r="D6" s="19">
        <f t="shared" si="3"/>
        <v>46</v>
      </c>
      <c r="E6" s="19">
        <f t="shared" si="3"/>
        <v>17</v>
      </c>
      <c r="F6" s="19">
        <f t="shared" si="3"/>
        <v>1</v>
      </c>
      <c r="G6" s="19">
        <f t="shared" si="3"/>
        <v>0</v>
      </c>
      <c r="H6" s="19" t="str">
        <f t="shared" si="3"/>
        <v>栃木県　上三川町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70.97</v>
      </c>
      <c r="P6" s="20">
        <f t="shared" si="3"/>
        <v>64</v>
      </c>
      <c r="Q6" s="20">
        <f t="shared" si="3"/>
        <v>76.760000000000005</v>
      </c>
      <c r="R6" s="20">
        <f t="shared" si="3"/>
        <v>2200</v>
      </c>
      <c r="S6" s="20">
        <f t="shared" si="3"/>
        <v>30886</v>
      </c>
      <c r="T6" s="20">
        <f t="shared" si="3"/>
        <v>54.39</v>
      </c>
      <c r="U6" s="20">
        <f t="shared" si="3"/>
        <v>567.86</v>
      </c>
      <c r="V6" s="20">
        <f t="shared" si="3"/>
        <v>19749</v>
      </c>
      <c r="W6" s="20">
        <f t="shared" si="3"/>
        <v>5.22</v>
      </c>
      <c r="X6" s="20">
        <f t="shared" si="3"/>
        <v>3783.33</v>
      </c>
      <c r="Y6" s="21" t="str">
        <f>IF(Y7="",NA(),Y7)</f>
        <v>-</v>
      </c>
      <c r="Z6" s="21">
        <f t="shared" ref="Z6:AH6" si="4">IF(Z7="",NA(),Z7)</f>
        <v>102.92</v>
      </c>
      <c r="AA6" s="21">
        <f t="shared" si="4"/>
        <v>104.2</v>
      </c>
      <c r="AB6" s="21">
        <f t="shared" si="4"/>
        <v>101.18</v>
      </c>
      <c r="AC6" s="21">
        <f t="shared" si="4"/>
        <v>102.36</v>
      </c>
      <c r="AD6" s="21" t="str">
        <f t="shared" si="4"/>
        <v>-</v>
      </c>
      <c r="AE6" s="21">
        <f t="shared" si="4"/>
        <v>106.81</v>
      </c>
      <c r="AF6" s="21">
        <f t="shared" si="4"/>
        <v>106.5</v>
      </c>
      <c r="AG6" s="21">
        <f t="shared" si="4"/>
        <v>106.22</v>
      </c>
      <c r="AH6" s="21">
        <f t="shared" si="4"/>
        <v>107.01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34.4</v>
      </c>
      <c r="AQ6" s="21">
        <f t="shared" si="5"/>
        <v>18.36</v>
      </c>
      <c r="AR6" s="21">
        <f t="shared" si="5"/>
        <v>18.010000000000002</v>
      </c>
      <c r="AS6" s="21">
        <f t="shared" si="5"/>
        <v>23.86</v>
      </c>
      <c r="AT6" s="20" t="str">
        <f>IF(AT7="","",IF(AT7="-","【-】","【"&amp;SUBSTITUTE(TEXT(AT7,"#,##0.00"),"-","△")&amp;"】"))</f>
        <v>【3.15】</v>
      </c>
      <c r="AU6" s="21" t="str">
        <f>IF(AU7="",NA(),AU7)</f>
        <v>-</v>
      </c>
      <c r="AV6" s="21">
        <f t="shared" ref="AV6:BD6" si="6">IF(AV7="",NA(),AV7)</f>
        <v>26.47</v>
      </c>
      <c r="AW6" s="21">
        <f t="shared" si="6"/>
        <v>15.09</v>
      </c>
      <c r="AX6" s="21">
        <f t="shared" si="6"/>
        <v>12.6</v>
      </c>
      <c r="AY6" s="21">
        <f t="shared" si="6"/>
        <v>38.020000000000003</v>
      </c>
      <c r="AZ6" s="21" t="str">
        <f t="shared" si="6"/>
        <v>-</v>
      </c>
      <c r="BA6" s="21">
        <f t="shared" si="6"/>
        <v>68.17</v>
      </c>
      <c r="BB6" s="21">
        <f t="shared" si="6"/>
        <v>55.6</v>
      </c>
      <c r="BC6" s="21">
        <f t="shared" si="6"/>
        <v>59.4</v>
      </c>
      <c r="BD6" s="21">
        <f t="shared" si="6"/>
        <v>68.27</v>
      </c>
      <c r="BE6" s="20" t="str">
        <f>IF(BE7="","",IF(BE7="-","【-】","【"&amp;SUBSTITUTE(TEXT(BE7,"#,##0.00"),"-","△")&amp;"】"))</f>
        <v>【73.44】</v>
      </c>
      <c r="BF6" s="21" t="str">
        <f>IF(BF7="",NA(),BF7)</f>
        <v>-</v>
      </c>
      <c r="BG6" s="21">
        <f t="shared" ref="BG6:BO6" si="7">IF(BG7="",NA(),BG7)</f>
        <v>438.32</v>
      </c>
      <c r="BH6" s="21">
        <f t="shared" si="7"/>
        <v>1195.43</v>
      </c>
      <c r="BI6" s="21">
        <f t="shared" si="7"/>
        <v>1119.23</v>
      </c>
      <c r="BJ6" s="21">
        <f t="shared" si="7"/>
        <v>1121.3499999999999</v>
      </c>
      <c r="BK6" s="21" t="str">
        <f t="shared" si="7"/>
        <v>-</v>
      </c>
      <c r="BL6" s="21">
        <f t="shared" si="7"/>
        <v>789.44</v>
      </c>
      <c r="BM6" s="21">
        <f t="shared" si="7"/>
        <v>789.08</v>
      </c>
      <c r="BN6" s="21">
        <f t="shared" si="7"/>
        <v>747.84</v>
      </c>
      <c r="BO6" s="21">
        <f t="shared" si="7"/>
        <v>804.98</v>
      </c>
      <c r="BP6" s="20" t="str">
        <f>IF(BP7="","",IF(BP7="-","【-】","【"&amp;SUBSTITUTE(TEXT(BP7,"#,##0.00"),"-","△")&amp;"】"))</f>
        <v>【652.82】</v>
      </c>
      <c r="BQ6" s="21" t="str">
        <f>IF(BQ7="",NA(),BQ7)</f>
        <v>-</v>
      </c>
      <c r="BR6" s="21">
        <f t="shared" ref="BR6:BZ6" si="8">IF(BR7="",NA(),BR7)</f>
        <v>72.87</v>
      </c>
      <c r="BS6" s="21">
        <f t="shared" si="8"/>
        <v>71.06</v>
      </c>
      <c r="BT6" s="21">
        <f t="shared" si="8"/>
        <v>73.77</v>
      </c>
      <c r="BU6" s="21">
        <f t="shared" si="8"/>
        <v>74.239999999999995</v>
      </c>
      <c r="BV6" s="21" t="str">
        <f t="shared" si="8"/>
        <v>-</v>
      </c>
      <c r="BW6" s="21">
        <f t="shared" si="8"/>
        <v>87.29</v>
      </c>
      <c r="BX6" s="21">
        <f t="shared" si="8"/>
        <v>88.25</v>
      </c>
      <c r="BY6" s="21">
        <f t="shared" si="8"/>
        <v>90.17</v>
      </c>
      <c r="BZ6" s="21">
        <f t="shared" si="8"/>
        <v>88.71</v>
      </c>
      <c r="CA6" s="20" t="str">
        <f>IF(CA7="","",IF(CA7="-","【-】","【"&amp;SUBSTITUTE(TEXT(CA7,"#,##0.00"),"-","△")&amp;"】"))</f>
        <v>【97.61】</v>
      </c>
      <c r="CB6" s="21" t="str">
        <f>IF(CB7="",NA(),CB7)</f>
        <v>-</v>
      </c>
      <c r="CC6" s="21">
        <f t="shared" ref="CC6:CK6" si="9">IF(CC7="",NA(),CC7)</f>
        <v>153.36000000000001</v>
      </c>
      <c r="CD6" s="21">
        <f t="shared" si="9"/>
        <v>155.16999999999999</v>
      </c>
      <c r="CE6" s="21">
        <f t="shared" si="9"/>
        <v>150.38</v>
      </c>
      <c r="CF6" s="21">
        <f t="shared" si="9"/>
        <v>150.31</v>
      </c>
      <c r="CG6" s="21" t="str">
        <f t="shared" si="9"/>
        <v>-</v>
      </c>
      <c r="CH6" s="21">
        <f t="shared" si="9"/>
        <v>176.67</v>
      </c>
      <c r="CI6" s="21">
        <f t="shared" si="9"/>
        <v>176.37</v>
      </c>
      <c r="CJ6" s="21">
        <f t="shared" si="9"/>
        <v>173.17</v>
      </c>
      <c r="CK6" s="21">
        <f t="shared" si="9"/>
        <v>174.8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57.42</v>
      </c>
      <c r="CT6" s="21">
        <f t="shared" si="10"/>
        <v>56.72</v>
      </c>
      <c r="CU6" s="21">
        <f t="shared" si="10"/>
        <v>56.43</v>
      </c>
      <c r="CV6" s="21">
        <f t="shared" si="10"/>
        <v>55.82</v>
      </c>
      <c r="CW6" s="20" t="str">
        <f>IF(CW7="","",IF(CW7="-","【-】","【"&amp;SUBSTITUTE(TEXT(CW7,"#,##0.00"),"-","△")&amp;"】"))</f>
        <v>【59.10】</v>
      </c>
      <c r="CX6" s="21" t="str">
        <f>IF(CX7="",NA(),CX7)</f>
        <v>-</v>
      </c>
      <c r="CY6" s="21">
        <f t="shared" ref="CY6:DG6" si="11">IF(CY7="",NA(),CY7)</f>
        <v>88.81</v>
      </c>
      <c r="CZ6" s="21">
        <f t="shared" si="11"/>
        <v>88.81</v>
      </c>
      <c r="DA6" s="21">
        <f t="shared" si="11"/>
        <v>91.3</v>
      </c>
      <c r="DB6" s="21">
        <f t="shared" si="11"/>
        <v>91.94</v>
      </c>
      <c r="DC6" s="21" t="str">
        <f t="shared" si="11"/>
        <v>-</v>
      </c>
      <c r="DD6" s="21">
        <f t="shared" si="11"/>
        <v>90.42</v>
      </c>
      <c r="DE6" s="21">
        <f t="shared" si="11"/>
        <v>90.72</v>
      </c>
      <c r="DF6" s="21">
        <f t="shared" si="11"/>
        <v>91.07</v>
      </c>
      <c r="DG6" s="21">
        <f t="shared" si="11"/>
        <v>90.67</v>
      </c>
      <c r="DH6" s="20" t="str">
        <f>IF(DH7="","",IF(DH7="-","【-】","【"&amp;SUBSTITUTE(TEXT(DH7,"#,##0.00"),"-","△")&amp;"】"))</f>
        <v>【95.82】</v>
      </c>
      <c r="DI6" s="21" t="str">
        <f>IF(DI7="",NA(),DI7)</f>
        <v>-</v>
      </c>
      <c r="DJ6" s="21">
        <f t="shared" ref="DJ6:DR6" si="12">IF(DJ7="",NA(),DJ7)</f>
        <v>3.05</v>
      </c>
      <c r="DK6" s="21">
        <f t="shared" si="12"/>
        <v>6.08</v>
      </c>
      <c r="DL6" s="21">
        <f t="shared" si="12"/>
        <v>9.02</v>
      </c>
      <c r="DM6" s="21">
        <f t="shared" si="12"/>
        <v>11.87</v>
      </c>
      <c r="DN6" s="21" t="str">
        <f t="shared" si="12"/>
        <v>-</v>
      </c>
      <c r="DO6" s="21">
        <f t="shared" si="12"/>
        <v>29.23</v>
      </c>
      <c r="DP6" s="21">
        <f t="shared" si="12"/>
        <v>20.78</v>
      </c>
      <c r="DQ6" s="21">
        <f t="shared" si="12"/>
        <v>23.54</v>
      </c>
      <c r="DR6" s="21">
        <f t="shared" si="12"/>
        <v>25.86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1.37</v>
      </c>
      <c r="EA6" s="21">
        <f t="shared" si="13"/>
        <v>1.34</v>
      </c>
      <c r="EB6" s="21">
        <f t="shared" si="13"/>
        <v>1.5</v>
      </c>
      <c r="EC6" s="21">
        <f t="shared" si="13"/>
        <v>1.4</v>
      </c>
      <c r="ED6" s="20" t="str">
        <f>IF(ED7="","",IF(ED7="-","【-】","【"&amp;SUBSTITUTE(TEXT(ED7,"#,##0.00"),"-","△")&amp;"】"))</f>
        <v>【7.62】</v>
      </c>
      <c r="EE6" s="21" t="str">
        <f>IF(EE7="",NA(),EE7)</f>
        <v>-</v>
      </c>
      <c r="EF6" s="20">
        <f t="shared" ref="EF6:EN6" si="14">IF(EF7="",NA(),EF7)</f>
        <v>0</v>
      </c>
      <c r="EG6" s="21">
        <f t="shared" si="14"/>
        <v>0.23</v>
      </c>
      <c r="EH6" s="20">
        <f t="shared" si="14"/>
        <v>0</v>
      </c>
      <c r="EI6" s="20">
        <f t="shared" si="14"/>
        <v>0</v>
      </c>
      <c r="EJ6" s="21" t="str">
        <f t="shared" si="14"/>
        <v>-</v>
      </c>
      <c r="EK6" s="21">
        <f t="shared" si="14"/>
        <v>0.17</v>
      </c>
      <c r="EL6" s="21">
        <f t="shared" si="14"/>
        <v>0.15</v>
      </c>
      <c r="EM6" s="21">
        <f t="shared" si="14"/>
        <v>0.15</v>
      </c>
      <c r="EN6" s="21">
        <f t="shared" si="14"/>
        <v>0.12</v>
      </c>
      <c r="EO6" s="20" t="str">
        <f>IF(EO7="","",IF(EO7="-","【-】","【"&amp;SUBSTITUTE(TEXT(EO7,"#,##0.00"),"-","△")&amp;"】"))</f>
        <v>【0.23】</v>
      </c>
    </row>
    <row r="7" spans="1:148" s="22" customFormat="1" x14ac:dyDescent="0.2">
      <c r="A7" s="14"/>
      <c r="B7" s="23">
        <v>2022</v>
      </c>
      <c r="C7" s="23">
        <v>93017</v>
      </c>
      <c r="D7" s="23">
        <v>46</v>
      </c>
      <c r="E7" s="23">
        <v>17</v>
      </c>
      <c r="F7" s="23">
        <v>1</v>
      </c>
      <c r="G7" s="23">
        <v>0</v>
      </c>
      <c r="H7" s="23" t="s">
        <v>96</v>
      </c>
      <c r="I7" s="23" t="s">
        <v>97</v>
      </c>
      <c r="J7" s="23" t="s">
        <v>98</v>
      </c>
      <c r="K7" s="23" t="s">
        <v>99</v>
      </c>
      <c r="L7" s="23" t="s">
        <v>100</v>
      </c>
      <c r="M7" s="23" t="s">
        <v>101</v>
      </c>
      <c r="N7" s="24" t="s">
        <v>102</v>
      </c>
      <c r="O7" s="24">
        <v>70.97</v>
      </c>
      <c r="P7" s="24">
        <v>64</v>
      </c>
      <c r="Q7" s="24">
        <v>76.760000000000005</v>
      </c>
      <c r="R7" s="24">
        <v>2200</v>
      </c>
      <c r="S7" s="24">
        <v>30886</v>
      </c>
      <c r="T7" s="24">
        <v>54.39</v>
      </c>
      <c r="U7" s="24">
        <v>567.86</v>
      </c>
      <c r="V7" s="24">
        <v>19749</v>
      </c>
      <c r="W7" s="24">
        <v>5.22</v>
      </c>
      <c r="X7" s="24">
        <v>3783.33</v>
      </c>
      <c r="Y7" s="24" t="s">
        <v>102</v>
      </c>
      <c r="Z7" s="24">
        <v>102.92</v>
      </c>
      <c r="AA7" s="24">
        <v>104.2</v>
      </c>
      <c r="AB7" s="24">
        <v>101.18</v>
      </c>
      <c r="AC7" s="24">
        <v>102.36</v>
      </c>
      <c r="AD7" s="24" t="s">
        <v>102</v>
      </c>
      <c r="AE7" s="24">
        <v>106.81</v>
      </c>
      <c r="AF7" s="24">
        <v>106.5</v>
      </c>
      <c r="AG7" s="24">
        <v>106.22</v>
      </c>
      <c r="AH7" s="24">
        <v>107.01</v>
      </c>
      <c r="AI7" s="24">
        <v>106.11</v>
      </c>
      <c r="AJ7" s="24" t="s">
        <v>102</v>
      </c>
      <c r="AK7" s="24">
        <v>0</v>
      </c>
      <c r="AL7" s="24">
        <v>0</v>
      </c>
      <c r="AM7" s="24">
        <v>0</v>
      </c>
      <c r="AN7" s="24">
        <v>0</v>
      </c>
      <c r="AO7" s="24" t="s">
        <v>102</v>
      </c>
      <c r="AP7" s="24">
        <v>34.4</v>
      </c>
      <c r="AQ7" s="24">
        <v>18.36</v>
      </c>
      <c r="AR7" s="24">
        <v>18.010000000000002</v>
      </c>
      <c r="AS7" s="24">
        <v>23.86</v>
      </c>
      <c r="AT7" s="24">
        <v>3.15</v>
      </c>
      <c r="AU7" s="24" t="s">
        <v>102</v>
      </c>
      <c r="AV7" s="24">
        <v>26.47</v>
      </c>
      <c r="AW7" s="24">
        <v>15.09</v>
      </c>
      <c r="AX7" s="24">
        <v>12.6</v>
      </c>
      <c r="AY7" s="24">
        <v>38.020000000000003</v>
      </c>
      <c r="AZ7" s="24" t="s">
        <v>102</v>
      </c>
      <c r="BA7" s="24">
        <v>68.17</v>
      </c>
      <c r="BB7" s="24">
        <v>55.6</v>
      </c>
      <c r="BC7" s="24">
        <v>59.4</v>
      </c>
      <c r="BD7" s="24">
        <v>68.27</v>
      </c>
      <c r="BE7" s="24">
        <v>73.44</v>
      </c>
      <c r="BF7" s="24" t="s">
        <v>102</v>
      </c>
      <c r="BG7" s="24">
        <v>438.32</v>
      </c>
      <c r="BH7" s="24">
        <v>1195.43</v>
      </c>
      <c r="BI7" s="24">
        <v>1119.23</v>
      </c>
      <c r="BJ7" s="24">
        <v>1121.3499999999999</v>
      </c>
      <c r="BK7" s="24" t="s">
        <v>102</v>
      </c>
      <c r="BL7" s="24">
        <v>789.44</v>
      </c>
      <c r="BM7" s="24">
        <v>789.08</v>
      </c>
      <c r="BN7" s="24">
        <v>747.84</v>
      </c>
      <c r="BO7" s="24">
        <v>804.98</v>
      </c>
      <c r="BP7" s="24">
        <v>652.82000000000005</v>
      </c>
      <c r="BQ7" s="24" t="s">
        <v>102</v>
      </c>
      <c r="BR7" s="24">
        <v>72.87</v>
      </c>
      <c r="BS7" s="24">
        <v>71.06</v>
      </c>
      <c r="BT7" s="24">
        <v>73.77</v>
      </c>
      <c r="BU7" s="24">
        <v>74.239999999999995</v>
      </c>
      <c r="BV7" s="24" t="s">
        <v>102</v>
      </c>
      <c r="BW7" s="24">
        <v>87.29</v>
      </c>
      <c r="BX7" s="24">
        <v>88.25</v>
      </c>
      <c r="BY7" s="24">
        <v>90.17</v>
      </c>
      <c r="BZ7" s="24">
        <v>88.71</v>
      </c>
      <c r="CA7" s="24">
        <v>97.61</v>
      </c>
      <c r="CB7" s="24" t="s">
        <v>102</v>
      </c>
      <c r="CC7" s="24">
        <v>153.36000000000001</v>
      </c>
      <c r="CD7" s="24">
        <v>155.16999999999999</v>
      </c>
      <c r="CE7" s="24">
        <v>150.38</v>
      </c>
      <c r="CF7" s="24">
        <v>150.31</v>
      </c>
      <c r="CG7" s="24" t="s">
        <v>102</v>
      </c>
      <c r="CH7" s="24">
        <v>176.67</v>
      </c>
      <c r="CI7" s="24">
        <v>176.37</v>
      </c>
      <c r="CJ7" s="24">
        <v>173.17</v>
      </c>
      <c r="CK7" s="24">
        <v>174.8</v>
      </c>
      <c r="CL7" s="24">
        <v>138.29</v>
      </c>
      <c r="CM7" s="24" t="s">
        <v>102</v>
      </c>
      <c r="CN7" s="24" t="s">
        <v>102</v>
      </c>
      <c r="CO7" s="24" t="s">
        <v>102</v>
      </c>
      <c r="CP7" s="24" t="s">
        <v>102</v>
      </c>
      <c r="CQ7" s="24" t="s">
        <v>102</v>
      </c>
      <c r="CR7" s="24" t="s">
        <v>102</v>
      </c>
      <c r="CS7" s="24">
        <v>57.42</v>
      </c>
      <c r="CT7" s="24">
        <v>56.72</v>
      </c>
      <c r="CU7" s="24">
        <v>56.43</v>
      </c>
      <c r="CV7" s="24">
        <v>55.82</v>
      </c>
      <c r="CW7" s="24">
        <v>59.1</v>
      </c>
      <c r="CX7" s="24" t="s">
        <v>102</v>
      </c>
      <c r="CY7" s="24">
        <v>88.81</v>
      </c>
      <c r="CZ7" s="24">
        <v>88.81</v>
      </c>
      <c r="DA7" s="24">
        <v>91.3</v>
      </c>
      <c r="DB7" s="24">
        <v>91.94</v>
      </c>
      <c r="DC7" s="24" t="s">
        <v>102</v>
      </c>
      <c r="DD7" s="24">
        <v>90.42</v>
      </c>
      <c r="DE7" s="24">
        <v>90.72</v>
      </c>
      <c r="DF7" s="24">
        <v>91.07</v>
      </c>
      <c r="DG7" s="24">
        <v>90.67</v>
      </c>
      <c r="DH7" s="24">
        <v>95.82</v>
      </c>
      <c r="DI7" s="24" t="s">
        <v>102</v>
      </c>
      <c r="DJ7" s="24">
        <v>3.05</v>
      </c>
      <c r="DK7" s="24">
        <v>6.08</v>
      </c>
      <c r="DL7" s="24">
        <v>9.02</v>
      </c>
      <c r="DM7" s="24">
        <v>11.87</v>
      </c>
      <c r="DN7" s="24" t="s">
        <v>102</v>
      </c>
      <c r="DO7" s="24">
        <v>29.23</v>
      </c>
      <c r="DP7" s="24">
        <v>20.78</v>
      </c>
      <c r="DQ7" s="24">
        <v>23.54</v>
      </c>
      <c r="DR7" s="24">
        <v>25.86</v>
      </c>
      <c r="DS7" s="24">
        <v>39.74</v>
      </c>
      <c r="DT7" s="24" t="s">
        <v>102</v>
      </c>
      <c r="DU7" s="24">
        <v>0</v>
      </c>
      <c r="DV7" s="24">
        <v>0</v>
      </c>
      <c r="DW7" s="24">
        <v>0</v>
      </c>
      <c r="DX7" s="24">
        <v>0</v>
      </c>
      <c r="DY7" s="24" t="s">
        <v>102</v>
      </c>
      <c r="DZ7" s="24">
        <v>1.37</v>
      </c>
      <c r="EA7" s="24">
        <v>1.34</v>
      </c>
      <c r="EB7" s="24">
        <v>1.5</v>
      </c>
      <c r="EC7" s="24">
        <v>1.4</v>
      </c>
      <c r="ED7" s="24">
        <v>7.62</v>
      </c>
      <c r="EE7" s="24" t="s">
        <v>102</v>
      </c>
      <c r="EF7" s="24">
        <v>0</v>
      </c>
      <c r="EG7" s="24">
        <v>0.23</v>
      </c>
      <c r="EH7" s="24">
        <v>0</v>
      </c>
      <c r="EI7" s="24">
        <v>0</v>
      </c>
      <c r="EJ7" s="24" t="s">
        <v>102</v>
      </c>
      <c r="EK7" s="24">
        <v>0.17</v>
      </c>
      <c r="EL7" s="24">
        <v>0.15</v>
      </c>
      <c r="EM7" s="24">
        <v>0.15</v>
      </c>
      <c r="EN7" s="24">
        <v>0.12</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2024-02-29T09:30:27Z</cp:lastPrinted>
  <dcterms:created xsi:type="dcterms:W3CDTF">2023-12-12T00:44:00Z</dcterms:created>
  <dcterms:modified xsi:type="dcterms:W3CDTF">2024-02-29T09:43:28Z</dcterms:modified>
  <cp:category/>
</cp:coreProperties>
</file>