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av52wmZ22krSV4zYtaKupMTGVANee7MbG6SnjTpKcbWBmPazX74R+rnZ7BSV6hIJOSWGp5Dee7yjFOKo+getVw==" workbookSaltValue="rcFuxpJNeIw2s57INHtwOw==" workbookSpinCount="100000" lockStructure="1"/>
  <bookViews>
    <workbookView xWindow="0" yWindow="0" windowWidth="28800" windowHeight="110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<sst xmlns="http://schemas.openxmlformats.org/spreadsheetml/2006/main" count="237" uniqueCount="121">
  <si>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</si>
  <si>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</si>
  <si>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</si>
  <si>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</si>
  <si>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</si>
  <si>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</si>
  <si>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</si>
  <si>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</si>
  <si>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</si>
  <si>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</si>
  <si>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</si>
  <si>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</si>
  <si>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</si>
  <si>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</si>
  <si>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</si>
  <si>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</si>
  <si>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</si>
  <si>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</si>
  <si>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</si>
  <si>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</si>
  <si>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</si>
  <si>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</si>
  <si>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</si>
  <si>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</si>
  <si>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</si>
  <si>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</si>
  <si>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</si>
  <si>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</si>
  <si>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</si>
  <si>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</si>
  <si>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</si>
  <si>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</si>
  <si>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</si>
  <si>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</si>
  <si>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</si>
  <si>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</si>
  <si>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</si>
  <si>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</si>
  <si>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</si>
  <si>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</si>
  <si>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</si>
  <si>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</si>
  <si>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</si>
  <si>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</si>
  <si>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</si>
  <si>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</si>
  <si>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</si>
  <si>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</si>
  <si>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</si>
  <si>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</si>
  <si>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</si>
  <si>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</si>
  <si>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</si>
  <si>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</si>
  <si>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</si>
  <si>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</si>
  <si>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</si>
  <si>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</si>
  <si>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</si>
  <si>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</si>
  <si>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</si>
  <si>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</si>
  <si>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</si>
  <si>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</si>
  <si>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</si>
  <si>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</si>
  <si>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</si>
  <si>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</si>
  <si>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</si>
  <si>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</si>
  <si>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</si>
  <si>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</si>
  <si>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</si>
  <si>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</si>
  <si>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</si>
  <si>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</si>
  <si>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</si>
  <si>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</si>
  <si>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</si>
  <si>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</si>
  <si>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</si>
  <si>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</si>
  <si>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</si>
  <si>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</si>
  <si>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</si>
  <si>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</si>
  <si>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</si>
  <si>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</si>
  <si>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</si>
  <si>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</si>
  <si>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</si>
  <si>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</si>
  <si>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</si>
  <si>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</si>
  <si>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</si>
  <si>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</si>
  <si>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</si>
  <si>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</si>
  <si>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</si>
  <si>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</si>
  <si>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</si>
  <si>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</si>
  <si>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</si>
  <si>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</si>
  <si>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</si>
  <si>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</si>
  <si>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</si>
  <si>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</si>
  <si>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</si>
  <si>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</si>
  <si>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</si>
  <si>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</si>
  <si>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</si>
  <si>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</si>
  <si>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</si>
  <si>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</si>
  <si>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</si>
  <si>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</si>
  <si>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経営の健全性・効率性については、類似団体平均値と比較して概ね良好な数値を示しているが、引き続き維持管理費等の削減に努める必要がある。
　併せて、水洗化率の向上や有収水量の増加による料金収入の確保を図るなど、更なる経営改善も必要である。</t>
    <rPh sb="1" eb="3">
      <t>ケイエイ</t>
    </rPh>
    <rPh sb="4" eb="7">
      <t>ケンゼンセイ</t>
    </rPh>
    <rPh sb="8" eb="11">
      <t>コウリツセイ</t>
    </rPh>
    <rPh sb="17" eb="19">
      <t>ルイジ</t>
    </rPh>
    <rPh sb="19" eb="21">
      <t>ダンタイ</t>
    </rPh>
    <rPh sb="21" eb="24">
      <t>ヘイキンチ</t>
    </rPh>
    <rPh sb="25" eb="27">
      <t>ヒカク</t>
    </rPh>
    <rPh sb="29" eb="30">
      <t>オオム</t>
    </rPh>
    <rPh sb="31" eb="33">
      <t>リョウコウ</t>
    </rPh>
    <rPh sb="34" eb="36">
      <t>スウチ</t>
    </rPh>
    <rPh sb="37" eb="38">
      <t>シメ</t>
    </rPh>
    <rPh sb="44" eb="45">
      <t>ヒ</t>
    </rPh>
    <rPh sb="46" eb="47">
      <t>ツヅ</t>
    </rPh>
    <rPh sb="48" eb="50">
      <t>イジ</t>
    </rPh>
    <rPh sb="50" eb="52">
      <t>カンリ</t>
    </rPh>
    <rPh sb="52" eb="53">
      <t>ヒ</t>
    </rPh>
    <rPh sb="53" eb="54">
      <t>トウ</t>
    </rPh>
    <rPh sb="55" eb="57">
      <t>サクゲン</t>
    </rPh>
    <rPh sb="58" eb="59">
      <t>ツト</t>
    </rPh>
    <rPh sb="61" eb="63">
      <t>ヒツヨウ</t>
    </rPh>
    <rPh sb="69" eb="70">
      <t>アワ</t>
    </rPh>
    <rPh sb="73" eb="76">
      <t>スイセンカ</t>
    </rPh>
    <rPh sb="76" eb="77">
      <t>リツ</t>
    </rPh>
    <rPh sb="78" eb="80">
      <t>コウジョウ</t>
    </rPh>
    <rPh sb="81" eb="82">
      <t>ユウ</t>
    </rPh>
    <rPh sb="82" eb="83">
      <t>シュウ</t>
    </rPh>
    <rPh sb="83" eb="85">
      <t>スイリョウ</t>
    </rPh>
    <rPh sb="86" eb="88">
      <t>ゾウカ</t>
    </rPh>
    <rPh sb="91" eb="93">
      <t>リョウキン</t>
    </rPh>
    <rPh sb="93" eb="95">
      <t>シュウニュウ</t>
    </rPh>
    <rPh sb="96" eb="98">
      <t>カクホ</t>
    </rPh>
    <rPh sb="99" eb="100">
      <t>ハカ</t>
    </rPh>
    <rPh sb="104" eb="105">
      <t>サラ</t>
    </rPh>
    <rPh sb="107" eb="109">
      <t>ケイエイ</t>
    </rPh>
    <rPh sb="109" eb="111">
      <t>カイゼン</t>
    </rPh>
    <phoneticPr fontId="7"/>
  </si>
  <si>
    <t xml:space="preserve"> 収益的収支比率は１００％を超えているが、一般会計からの繰入金に依存している状況である。
　経費回収率は類似団体平均値を上回っている状況だが、その差は徐々に狭まってきている。また、率も約６割と、汚水処理に係る経費を使用料で賄えていないため、経費削減に努めるなど今後も経営改善に向けた取組が必要である。
　汚水処理原価は類似団体平均値を下回っているが、引き続き接続率の向上により有収水量の増加を図る取組が必要である。
　施設利用率（正：41.1、誤：0　決算統計第１０表１行４４列の入力漏れ＝正：2499、誤：空欄）は、近年は横ばいとなっているが、本年度は一部施設において計測できない月があったことから、正確な数値を計測できなかったため大幅に減少している。
　水洗化率についても年々上昇傾向であるが、依然として低い水準であるため、今後も引き続き戸別訪問を実施することにより数値の向上を目指していく必要がある。</t>
    <rPh sb="14" eb="15">
      <t>コ</t>
    </rPh>
    <rPh sb="73" eb="74">
      <t>サ</t>
    </rPh>
    <rPh sb="75" eb="77">
      <t>ジョジョ</t>
    </rPh>
    <rPh sb="78" eb="79">
      <t>セバ</t>
    </rPh>
    <rPh sb="90" eb="91">
      <t>リツ</t>
    </rPh>
    <rPh sb="92" eb="93">
      <t>ヤク</t>
    </rPh>
    <rPh sb="94" eb="95">
      <t>ワリ</t>
    </rPh>
    <rPh sb="240" eb="242">
      <t>ニュウリョク</t>
    </rPh>
    <rPh sb="242" eb="243">
      <t>モ</t>
    </rPh>
    <rPh sb="254" eb="256">
      <t>クウラン</t>
    </rPh>
    <rPh sb="273" eb="276">
      <t>ホンネンド</t>
    </rPh>
    <rPh sb="277" eb="281">
      <t>イチブシセツ</t>
    </rPh>
    <rPh sb="285" eb="287">
      <t>ケイソク</t>
    </rPh>
    <rPh sb="291" eb="292">
      <t>ツキ</t>
    </rPh>
    <rPh sb="301" eb="303">
      <t>セイカク</t>
    </rPh>
    <rPh sb="304" eb="306">
      <t>スウチ</t>
    </rPh>
    <rPh sb="307" eb="309">
      <t>ケイソク</t>
    </rPh>
    <rPh sb="317" eb="319">
      <t>オオハバ</t>
    </rPh>
    <rPh sb="320" eb="322">
      <t>ゲンショウ</t>
    </rPh>
    <phoneticPr fontId="4"/>
  </si>
  <si>
    <t>　平成１４年に供用開始をしてから１７年経過しているが、耐用年数を経過している施設はまだ無いため、改修が必要な状況ではない。
　そのため、現在は老朽化対策等を実施していないが、今後は排水処理施設の機能診断ををすると共に経営戦略を踏まえて、計画的に対策に取り組んでいく必要がある。</t>
    <rPh sb="7" eb="9">
      <t>キョウヨウ</t>
    </rPh>
    <rPh sb="9" eb="11">
      <t>カイシ</t>
    </rPh>
    <rPh sb="18" eb="19">
      <t>ネン</t>
    </rPh>
    <rPh sb="19" eb="21">
      <t>ケイカ</t>
    </rPh>
    <rPh sb="27" eb="29">
      <t>タイヨウ</t>
    </rPh>
    <rPh sb="29" eb="31">
      <t>ネンスウ</t>
    </rPh>
    <rPh sb="32" eb="34">
      <t>ケイカ</t>
    </rPh>
    <rPh sb="38" eb="40">
      <t>シセツ</t>
    </rPh>
    <rPh sb="43" eb="44">
      <t>ナ</t>
    </rPh>
    <rPh sb="48" eb="50">
      <t>カイシュウ</t>
    </rPh>
    <rPh sb="51" eb="53">
      <t>ヒツヨウ</t>
    </rPh>
    <rPh sb="54" eb="56">
      <t>ジョウキョウ</t>
    </rPh>
    <rPh sb="68" eb="70">
      <t>ゲンザイ</t>
    </rPh>
    <rPh sb="71" eb="74">
      <t>ロウキュウカ</t>
    </rPh>
    <rPh sb="74" eb="77">
      <t>タイサクトウ</t>
    </rPh>
    <rPh sb="78" eb="80">
      <t>ジッシ</t>
    </rPh>
    <rPh sb="87" eb="89">
      <t>コンゴ</t>
    </rPh>
    <rPh sb="90" eb="92">
      <t>ハイスイ</t>
    </rPh>
    <rPh sb="92" eb="94">
      <t>ショリ</t>
    </rPh>
    <rPh sb="94" eb="96">
      <t>シセツ</t>
    </rPh>
    <rPh sb="97" eb="99">
      <t>キノウ</t>
    </rPh>
    <rPh sb="99" eb="101">
      <t>シンダン</t>
    </rPh>
    <rPh sb="106" eb="107">
      <t>トモ</t>
    </rPh>
    <rPh sb="108" eb="112">
      <t>ケイエイセンリャク</t>
    </rPh>
    <rPh sb="113" eb="114">
      <t>フ</t>
    </rPh>
    <rPh sb="118" eb="121">
      <t>ケイカクテキ</t>
    </rPh>
    <rPh sb="122" eb="124">
      <t>タイサク</t>
    </rPh>
    <rPh sb="125" eb="126">
      <t>ト</t>
    </rPh>
    <rPh sb="127" eb="128">
      <t>ク</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</si>
</sst>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14-4A04-9651-3414C978C1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c:v>0.01</c:v>
                </c:pt>
                <c:pt idx="3">
                  <c:v>0.01</c:v>
                </c:pt>
                <c:pt idx="4">
                  <c:v>0.02</c:v>
                </c:pt>
              </c:numCache>
            </c:numRef>
          </c:val>
          <c:smooth val="0"/>
          <c:extLst>
            <c:ext xmlns:c16="http://schemas.microsoft.com/office/drawing/2014/chart" uri="{C3380CC4-5D6E-409C-BE32-E72D297353CC}">
              <c16:uniqueId val="{00000001-7D14-4A04-9651-3414C978C1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56.38</c:v>
                </c:pt>
                <c:pt idx="1">
                  <c:v>58.18</c:v>
                </c:pt>
                <c:pt idx="2">
                  <c:v>59.62</c:v>
                </c:pt>
                <c:pt idx="3">
                  <c:v>59.1</c:v>
                </c:pt>
                <c:pt idx="4">
                  <c:v>0</c:v>
                </c:pt>
              </c:numCache>
            </c:numRef>
          </c:val>
          <c:extLst>
            <c:ext xmlns:c16="http://schemas.microsoft.com/office/drawing/2014/chart" uri="{C3380CC4-5D6E-409C-BE32-E72D297353CC}">
              <c16:uniqueId val="{00000000-AEC4-4244-AD55-D200710EA9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51.75</c:v>
                </c:pt>
                <c:pt idx="3">
                  <c:v>50.68</c:v>
                </c:pt>
                <c:pt idx="4">
                  <c:v>50.14</c:v>
                </c:pt>
              </c:numCache>
            </c:numRef>
          </c:val>
          <c:smooth val="0"/>
          <c:extLst>
            <c:ext xmlns:c16="http://schemas.microsoft.com/office/drawing/2014/chart" uri="{C3380CC4-5D6E-409C-BE32-E72D297353CC}">
              <c16:uniqueId val="{00000001-AEC4-4244-AD55-D200710EA9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70.22</c:v>
                </c:pt>
                <c:pt idx="1">
                  <c:v>72.64</c:v>
                </c:pt>
                <c:pt idx="2">
                  <c:v>74.040000000000006</c:v>
                </c:pt>
                <c:pt idx="3">
                  <c:v>75.180000000000007</c:v>
                </c:pt>
                <c:pt idx="4">
                  <c:v>76.44</c:v>
                </c:pt>
              </c:numCache>
            </c:numRef>
          </c:val>
          <c:extLst>
            <c:ext xmlns:c16="http://schemas.microsoft.com/office/drawing/2014/chart" uri="{C3380CC4-5D6E-409C-BE32-E72D297353CC}">
              <c16:uniqueId val="{00000000-F745-4FFD-86D0-40776EB2C1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84.84</c:v>
                </c:pt>
                <c:pt idx="3">
                  <c:v>84.86</c:v>
                </c:pt>
                <c:pt idx="4">
                  <c:v>84.98</c:v>
                </c:pt>
              </c:numCache>
            </c:numRef>
          </c:val>
          <c:smooth val="0"/>
          <c:extLst>
            <c:ext xmlns:c16="http://schemas.microsoft.com/office/drawing/2014/chart" uri="{C3380CC4-5D6E-409C-BE32-E72D297353CC}">
              <c16:uniqueId val="{00000001-F745-4FFD-86D0-40776EB2C1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101.75</c:v>
                </c:pt>
                <c:pt idx="1">
                  <c:v>99.08</c:v>
                </c:pt>
                <c:pt idx="2">
                  <c:v>99.21</c:v>
                </c:pt>
                <c:pt idx="3">
                  <c:v>98.81</c:v>
                </c:pt>
                <c:pt idx="4">
                  <c:v>100.04</c:v>
                </c:pt>
              </c:numCache>
            </c:numRef>
          </c:val>
          <c:extLst>
            <c:ext xmlns:c16="http://schemas.microsoft.com/office/drawing/2014/chart" uri="{C3380CC4-5D6E-409C-BE32-E72D297353CC}">
              <c16:uniqueId val="{00000000-9592-4EAD-91C6-3C5ECF5EDF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2-4EAD-91C6-3C5ECF5EDF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02-4304-B55B-4DBD083343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02-4304-B55B-4DBD083343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AE-45B2-BA0F-B0C988986D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AE-45B2-BA0F-B0C988986D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88-4496-850A-1EA79120DB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8-4496-850A-1EA79120DB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F5-46B7-916A-8F7670092F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F5-46B7-916A-8F7670092F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1440.66</c:v>
                </c:pt>
                <c:pt idx="1">
                  <c:v>1592.46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CBD-4B09-B7A5-4F1294CC63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855.8</c:v>
                </c:pt>
                <c:pt idx="3">
                  <c:v>789.46</c:v>
                </c:pt>
                <c:pt idx="4">
                  <c:v>826.83</c:v>
                </c:pt>
              </c:numCache>
            </c:numRef>
          </c:val>
          <c:smooth val="0"/>
          <c:extLst>
            <c:ext xmlns:c16="http://schemas.microsoft.com/office/drawing/2014/chart" uri="{C3380CC4-5D6E-409C-BE32-E72D297353CC}">
              <c16:uniqueId val="{00000001-7CBD-4B09-B7A5-4F1294CC63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63.29</c:v>
                </c:pt>
                <c:pt idx="1">
                  <c:v>67.55</c:v>
                </c:pt>
                <c:pt idx="2">
                  <c:v>69.400000000000006</c:v>
                </c:pt>
                <c:pt idx="3">
                  <c:v>67.28</c:v>
                </c:pt>
                <c:pt idx="4">
                  <c:v>61.13</c:v>
                </c:pt>
              </c:numCache>
            </c:numRef>
          </c:val>
          <c:extLst>
            <c:ext xmlns:c16="http://schemas.microsoft.com/office/drawing/2014/chart" uri="{C3380CC4-5D6E-409C-BE32-E72D297353CC}">
              <c16:uniqueId val="{00000000-9EB3-4C58-82FB-6660F54230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59.8</c:v>
                </c:pt>
                <c:pt idx="3">
                  <c:v>57.77</c:v>
                </c:pt>
                <c:pt idx="4">
                  <c:v>57.31</c:v>
                </c:pt>
              </c:numCache>
            </c:numRef>
          </c:val>
          <c:smooth val="0"/>
          <c:extLst>
            <c:ext xmlns:c16="http://schemas.microsoft.com/office/drawing/2014/chart" uri="{C3380CC4-5D6E-409C-BE32-E72D297353CC}">
              <c16:uniqueId val="{00000001-9EB3-4C58-82FB-6660F54230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181.86</c:v>
                </c:pt>
                <c:pt idx="1">
                  <c:v>170.41</c:v>
                </c:pt>
                <c:pt idx="2">
                  <c:v>166.3</c:v>
                </c:pt>
                <c:pt idx="3">
                  <c:v>171.94</c:v>
                </c:pt>
                <c:pt idx="4">
                  <c:v>190.6</c:v>
                </c:pt>
              </c:numCache>
            </c:numRef>
          </c:val>
          <c:extLst>
            <c:ext xmlns:c16="http://schemas.microsoft.com/office/drawing/2014/chart" uri="{C3380CC4-5D6E-409C-BE32-E72D297353CC}">
              <c16:uniqueId val="{00000000-1661-4CE5-85F0-1B4B951102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263.76</c:v>
                </c:pt>
                <c:pt idx="3">
                  <c:v>274.35000000000002</c:v>
                </c:pt>
                <c:pt idx="4">
                  <c:v>273.52</c:v>
                </c:pt>
              </c:numCache>
            </c:numRef>
          </c:val>
          <c:smooth val="0"/>
          <c:extLst>
            <c:ext xmlns:c16="http://schemas.microsoft.com/office/drawing/2014/chart" uri="{C3380CC4-5D6E-409C-BE32-E72D297353CC}">
              <c16:uniqueId val="{00000001-1661-4CE5-85F0-1B4B951102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栃木県　上三川町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tr">
        <f>データ!$M$6</f>
        <v>非設置</v>
      </c>
      <c r="AE8" s="85"/>
      <c r="AF8" s="85"/>
      <c r="AG8" s="85"/>
      <c r="AH8" s="85"/>
      <c r="AI8" s="85"/>
      <c r="AJ8" s="85"/>
      <c r="AK8" s="3"/>
      <c r="AL8" s="81">
        <f>データ!S6</f>
        <v>31245</v>
      </c>
      <c r="AM8" s="81"/>
      <c r="AN8" s="81"/>
      <c r="AO8" s="81"/>
      <c r="AP8" s="81"/>
      <c r="AQ8" s="81"/>
      <c r="AR8" s="81"/>
      <c r="AS8" s="81"/>
      <c r="AT8" s="80">
        <f>データ!T6</f>
        <v>54.39</v>
      </c>
      <c r="AU8" s="80"/>
      <c r="AV8" s="80"/>
      <c r="AW8" s="80"/>
      <c r="AX8" s="80"/>
      <c r="AY8" s="80"/>
      <c r="AZ8" s="80"/>
      <c r="BA8" s="80"/>
      <c r="BB8" s="80">
        <f>データ!U6</f>
        <v>574.46</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17.920000000000002</v>
      </c>
      <c r="Q10" s="80"/>
      <c r="R10" s="80"/>
      <c r="S10" s="80"/>
      <c r="T10" s="80"/>
      <c r="U10" s="80"/>
      <c r="V10" s="80"/>
      <c r="W10" s="80">
        <f>データ!Q6</f>
        <v>85.77</v>
      </c>
      <c r="X10" s="80"/>
      <c r="Y10" s="80"/>
      <c r="Z10" s="80"/>
      <c r="AA10" s="80"/>
      <c r="AB10" s="80"/>
      <c r="AC10" s="80"/>
      <c r="AD10" s="81">
        <f>データ!R6</f>
        <v>2200</v>
      </c>
      <c r="AE10" s="81"/>
      <c r="AF10" s="81"/>
      <c r="AG10" s="81"/>
      <c r="AH10" s="81"/>
      <c r="AI10" s="81"/>
      <c r="AJ10" s="81"/>
      <c r="AK10" s="2"/>
      <c r="AL10" s="81">
        <f>データ!V6</f>
        <v>5607</v>
      </c>
      <c r="AM10" s="81"/>
      <c r="AN10" s="81"/>
      <c r="AO10" s="81"/>
      <c r="AP10" s="81"/>
      <c r="AQ10" s="81"/>
      <c r="AR10" s="81"/>
      <c r="AS10" s="81"/>
      <c r="AT10" s="80">
        <f>データ!W6</f>
        <v>2.9</v>
      </c>
      <c r="AU10" s="80"/>
      <c r="AV10" s="80"/>
      <c r="AW10" s="80"/>
      <c r="AX10" s="80"/>
      <c r="AY10" s="80"/>
      <c r="AZ10" s="80"/>
      <c r="BA10" s="80"/>
      <c r="BB10" s="80">
        <f>データ!X6</f>
        <v>1933.45</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27</v>
      </c>
      <c r="BM45" s="72"/>
      <c r="BN45" s="72"/>
      <c r="BO45" s="72"/>
      <c r="BP45" s="72"/>
      <c r="BQ45" s="72"/>
      <c r="BR45" s="72"/>
      <c r="BS45" s="72"/>
      <c r="BT45" s="72"/>
      <c r="BU45" s="72"/>
      <c r="BV45" s="72"/>
      <c r="BW45" s="72"/>
      <c r="BX45" s="72"/>
      <c r="BY45" s="72"/>
      <c r="BZ45" s="7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UsutJIYfypOe1wLK1QBgLa4vzvnsLjZXVUMFqIhXwUHfH9ZGxvhNQRVNxtVowK/BI6pqzC5VaNdFbfmH/mxSxA==" saltValue="XKB0gsyGf4ySB74Dseo7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93017</v>
      </c>
      <c r="D6" s="33">
        <f t="shared" si="3"/>
        <v>47</v>
      </c>
      <c r="E6" s="33">
        <f t="shared" si="3"/>
        <v>17</v>
      </c>
      <c r="F6" s="33">
        <f t="shared" si="3"/>
        <v>5</v>
      </c>
      <c r="G6" s="33">
        <f t="shared" si="3"/>
        <v>0</v>
      </c>
      <c r="H6" s="33" t="str">
        <f t="shared" si="3"/>
        <v>栃木県　上三川町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17.920000000000002</v>
      </c>
      <c r="Q6" s="34">
        <f t="shared" si="3"/>
        <v>85.77</v>
      </c>
      <c r="R6" s="34">
        <f t="shared" si="3"/>
        <v>2200</v>
      </c>
      <c r="S6" s="34">
        <f t="shared" si="3"/>
        <v>31245</v>
      </c>
      <c r="T6" s="34">
        <f t="shared" si="3"/>
        <v>54.39</v>
      </c>
      <c r="U6" s="34">
        <f t="shared" si="3"/>
        <v>574.46</v>
      </c>
      <c r="V6" s="34">
        <f t="shared" si="3"/>
        <v>5607</v>
      </c>
      <c r="W6" s="34">
        <f t="shared" si="3"/>
        <v>2.9</v>
      </c>
      <c r="X6" s="34">
        <f t="shared" si="3"/>
        <v>1933.45</v>
      </c>
      <c r="Y6" s="35">
        <f>IF(Y7="",NA(),Y7)</f>
        <v>101.75</v>
      </c>
      <c r="Z6" s="35">
        <f t="shared" ref="Z6:AH6" si="4">IF(Z7="",NA(),Z7)</f>
        <v>99.08</v>
      </c>
      <c r="AA6" s="35">
        <f t="shared" si="4"/>
        <v>99.21</v>
      </c>
      <c r="AB6" s="35">
        <f t="shared" si="4"/>
        <v>98.81</v>
      </c>
      <c r="AC6" s="35">
        <f t="shared" si="4"/>
        <v>100.04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1440.66</v>
      </c>
      <c r="BG6" s="35">
        <f t="shared" ref="BG6:BO6" si="7">IF(BG7="",NA(),BG7)</f>
        <v>1592.46</v>
      </c>
      <c r="BH6" s="34">
        <f t="shared" si="7"/>
        <v>0</v>
      </c>
      <c r="BI6" s="34">
        <f t="shared" si="7"/>
        <v>0</v>
      </c>
      <c r="BJ6" s="34">
        <f t="shared" si="7"/>
        <v>0</v>
      </c>
      <c r="BK6" s="35">
        <f t="shared" si="7"/>
        <v>979.89</v>
      </c>
      <c r="BL6" s="35">
        <f t="shared" si="7"/>
        <v>1051.43</v>
      </c>
      <c r="BM6" s="35">
        <f t="shared" si="7"/>
        <v>855.8</v>
      </c>
      <c r="BN6" s="35">
        <f t="shared" si="7"/>
        <v>789.46</v>
      </c>
      <c r="BO6" s="35">
        <f t="shared" si="7"/>
        <v>826.83</v>
      </c>
      <c r="BP6" s="34" t="str">
        <f>IF(BP7="","",IF(BP7="-","【-】","【"&amp;SUBSTITUTE(TEXT(BP7,"#,##0.00"),"-","△")&amp;"】"))</f>
        <v>【765.47】</v>
      </c>
      <c r="BQ6" s="35">
        <f>IF(BQ7="",NA(),BQ7)</f>
        <v>63.29</v>
      </c>
      <c r="BR6" s="35">
        <f t="shared" ref="BR6:BZ6" si="8">IF(BR7="",NA(),BR7)</f>
        <v>67.55</v>
      </c>
      <c r="BS6" s="35">
        <f t="shared" si="8"/>
        <v>69.400000000000006</v>
      </c>
      <c r="BT6" s="35">
        <f t="shared" si="8"/>
        <v>67.28</v>
      </c>
      <c r="BU6" s="35">
        <f t="shared" si="8"/>
        <v>61.13</v>
      </c>
      <c r="BV6" s="35">
        <f t="shared" si="8"/>
        <v>41.34</v>
      </c>
      <c r="BW6" s="35">
        <f t="shared" si="8"/>
        <v>40.06</v>
      </c>
      <c r="BX6" s="35">
        <f t="shared" si="8"/>
        <v>59.8</v>
      </c>
      <c r="BY6" s="35">
        <f t="shared" si="8"/>
        <v>57.77</v>
      </c>
      <c r="BZ6" s="35">
        <f t="shared" si="8"/>
        <v>57.31</v>
      </c>
      <c r="CA6" s="34" t="str">
        <f>IF(CA7="","",IF(CA7="-","【-】","【"&amp;SUBSTITUTE(TEXT(CA7,"#,##0.00"),"-","△")&amp;"】"))</f>
        <v>【59.59】</v>
      </c>
      <c r="CB6" s="35">
        <f>IF(CB7="",NA(),CB7)</f>
        <v>181.86</v>
      </c>
      <c r="CC6" s="35">
        <f t="shared" ref="CC6:CK6" si="9">IF(CC7="",NA(),CC7)</f>
        <v>170.41</v>
      </c>
      <c r="CD6" s="35">
        <f t="shared" si="9"/>
        <v>166.3</v>
      </c>
      <c r="CE6" s="35">
        <f t="shared" si="9"/>
        <v>171.94</v>
      </c>
      <c r="CF6" s="35">
        <f t="shared" si="9"/>
        <v>190.6</v>
      </c>
      <c r="CG6" s="35">
        <f t="shared" si="9"/>
        <v>357.49</v>
      </c>
      <c r="CH6" s="35">
        <f t="shared" si="9"/>
        <v>355.22</v>
      </c>
      <c r="CI6" s="35">
        <f t="shared" si="9"/>
        <v>263.76</v>
      </c>
      <c r="CJ6" s="35">
        <f t="shared" si="9"/>
        <v>274.35000000000002</v>
      </c>
      <c r="CK6" s="35">
        <f t="shared" si="9"/>
        <v>273.52</v>
      </c>
      <c r="CL6" s="34" t="str">
        <f>IF(CL7="","",IF(CL7="-","【-】","【"&amp;SUBSTITUTE(TEXT(CL7,"#,##0.00"),"-","△")&amp;"】"))</f>
        <v>【257.86】</v>
      </c>
      <c r="CM6" s="35">
        <f>IF(CM7="",NA(),CM7)</f>
        <v>56.38</v>
      </c>
      <c r="CN6" s="35">
        <f t="shared" ref="CN6:CV6" si="10">IF(CN7="",NA(),CN7)</f>
        <v>58.18</v>
      </c>
      <c r="CO6" s="35">
        <f t="shared" si="10"/>
        <v>59.62</v>
      </c>
      <c r="CP6" s="35">
        <f t="shared" si="10"/>
        <v>59.1</v>
      </c>
      <c r="CQ6" s="35" t="str">
        <f t="shared" si="10"/>
        <v>-</v>
      </c>
      <c r="CR6" s="35">
        <f t="shared" si="10"/>
        <v>44.69</v>
      </c>
      <c r="CS6" s="35">
        <f t="shared" si="10"/>
        <v>42.84</v>
      </c>
      <c r="CT6" s="35">
        <f t="shared" si="10"/>
        <v>51.75</v>
      </c>
      <c r="CU6" s="35">
        <f t="shared" si="10"/>
        <v>50.68</v>
      </c>
      <c r="CV6" s="35">
        <f t="shared" si="10"/>
        <v>50.14</v>
      </c>
      <c r="CW6" s="34" t="str">
        <f>IF(CW7="","",IF(CW7="-","【-】","【"&amp;SUBSTITUTE(TEXT(CW7,"#,##0.00"),"-","△")&amp;"】"))</f>
        <v>【51.30】</v>
      </c>
      <c r="CX6" s="35">
        <f>IF(CX7="",NA(),CX7)</f>
        <v>70.22</v>
      </c>
      <c r="CY6" s="35">
        <f t="shared" ref="CY6:DG6" si="11">IF(CY7="",NA(),CY7)</f>
        <v>72.64</v>
      </c>
      <c r="CZ6" s="35">
        <f t="shared" si="11"/>
        <v>74.040000000000006</v>
      </c>
      <c r="DA6" s="35">
        <f t="shared" si="11"/>
        <v>75.180000000000007</v>
      </c>
      <c r="DB6" s="35">
        <f t="shared" si="11"/>
        <v>76.44</v>
      </c>
      <c r="DC6" s="35">
        <f t="shared" si="11"/>
        <v>69.67</v>
      </c>
      <c r="DD6" s="35">
        <f t="shared" si="11"/>
        <v>66.3</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5">
        <f t="shared" si="14"/>
        <v>0.01</v>
      </c>
      <c r="EM6" s="35">
        <f t="shared" si="14"/>
        <v>0.01</v>
      </c>
      <c r="EN6" s="35">
        <f t="shared" si="14"/>
        <v>0.02</v>
      </c>
      <c r="EO6" s="34" t="str">
        <f>IF(EO7="","",IF(EO7="-","【-】","【"&amp;SUBSTITUTE(TEXT(EO7,"#,##0.00"),"-","△")&amp;"】"))</f>
        <v>【0.02】</v>
      </c>
    </row>
    <row r="7" spans="1:145" s="36" customFormat="1" x14ac:dyDescent="0.15">
      <c r="A7" s="28"/>
      <c r="B7" s="37">
        <v>2019</v>
      </c>
      <c r="C7" s="37">
        <v>93017</v>
      </c>
      <c r="D7" s="37">
        <v>47</v>
      </c>
      <c r="E7" s="37">
        <v>17</v>
      </c>
      <c r="F7" s="37">
        <v>5</v>
      </c>
      <c r="G7" s="37">
        <v>0</v>
      </c>
      <c r="H7" s="37" t="s">
        <v>98</v>
      </c>
      <c r="I7" s="37" t="s">
        <v>99</v>
      </c>
      <c r="J7" s="37" t="s">
        <v>100</v>
      </c>
      <c r="K7" s="37" t="s">
        <v>101</v>
      </c>
      <c r="L7" s="37" t="s">
        <v>102</v>
      </c>
      <c r="M7" s="37" t="s">
        <v>103</v>
      </c>
      <c r="N7" s="38" t="s">
        <v>104</v>
      </c>
      <c r="O7" s="38" t="s">
        <v>105</v>
      </c>
      <c r="P7" s="38">
        <v>17.920000000000002</v>
      </c>
      <c r="Q7" s="38">
        <v>85.77</v>
      </c>
      <c r="R7" s="38">
        <v>2200</v>
      </c>
      <c r="S7" s="38">
        <v>31245</v>
      </c>
      <c r="T7" s="38">
        <v>54.39</v>
      </c>
      <c r="U7" s="38">
        <v>574.46</v>
      </c>
      <c r="V7" s="38">
        <v>5607</v>
      </c>
      <c r="W7" s="38">
        <v>2.9</v>
      </c>
      <c r="X7" s="38">
        <v>1933.45</v>
      </c>
      <c r="Y7" s="38">
        <v>101.75</v>
      </c>
      <c r="Z7" s="38">
        <v>99.08</v>
      </c>
      <c r="AA7" s="38">
        <v>99.21</v>
      </c>
      <c r="AB7" s="38">
        <v>98.81</v>
      </c>
      <c r="AC7" s="38">
        <v>100.04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1440.66</v>
      </c>
      <c r="BG7" s="38">
        <v>1592.46</v>
      </c>
      <c r="BH7" s="38">
        <v>0</v>
      </c>
      <c r="BI7" s="38">
        <v>0</v>
      </c>
      <c r="BJ7" s="38">
        <v>0</v>
      </c>
      <c r="BK7" s="38">
        <v>979.89</v>
      </c>
      <c r="BL7" s="38">
        <v>1051.43</v>
      </c>
      <c r="BM7" s="38">
        <v>855.8</v>
      </c>
      <c r="BN7" s="38">
        <v>789.46</v>
      </c>
      <c r="BO7" s="38">
        <v>826.83</v>
      </c>
      <c r="BP7" s="38">
        <v>765.47</v>
      </c>
      <c r="BQ7" s="38">
        <v>63.29</v>
      </c>
      <c r="BR7" s="38">
        <v>67.55</v>
      </c>
      <c r="BS7" s="38">
        <v>69.400000000000006</v>
      </c>
      <c r="BT7" s="38">
        <v>67.28</v>
      </c>
      <c r="BU7" s="38">
        <v>61.13</v>
      </c>
      <c r="BV7" s="38">
        <v>41.34</v>
      </c>
      <c r="BW7" s="38">
        <v>40.06</v>
      </c>
      <c r="BX7" s="38">
        <v>59.8</v>
      </c>
      <c r="BY7" s="38">
        <v>57.77</v>
      </c>
      <c r="BZ7" s="38">
        <v>57.31</v>
      </c>
      <c r="CA7" s="38">
        <v>59.59</v>
      </c>
      <c r="CB7" s="38">
        <v>181.86</v>
      </c>
      <c r="CC7" s="38">
        <v>170.41</v>
      </c>
      <c r="CD7" s="38">
        <v>166.3</v>
      </c>
      <c r="CE7" s="38">
        <v>171.94</v>
      </c>
      <c r="CF7" s="38">
        <v>190.6</v>
      </c>
      <c r="CG7" s="38">
        <v>357.49</v>
      </c>
      <c r="CH7" s="38">
        <v>355.22</v>
      </c>
      <c r="CI7" s="38">
        <v>263.76</v>
      </c>
      <c r="CJ7" s="38">
        <v>274.35000000000002</v>
      </c>
      <c r="CK7" s="38">
        <v>273.52</v>
      </c>
      <c r="CL7" s="38">
        <v>257.86</v>
      </c>
      <c r="CM7" s="38">
        <v>56.38</v>
      </c>
      <c r="CN7" s="38">
        <v>58.18</v>
      </c>
      <c r="CO7" s="38">
        <v>59.62</v>
      </c>
      <c r="CP7" s="38">
        <v>59.1</v>
      </c>
      <c r="CQ7" s="38" t="s">
        <v>104</v>
      </c>
      <c r="CR7" s="38">
        <v>44.69</v>
      </c>
      <c r="CS7" s="38">
        <v>42.84</v>
      </c>
      <c r="CT7" s="38">
        <v>51.75</v>
      </c>
      <c r="CU7" s="38">
        <v>50.68</v>
      </c>
      <c r="CV7" s="38">
        <v>50.14</v>
      </c>
      <c r="CW7" s="38">
        <v>51.3</v>
      </c>
      <c r="CX7" s="38">
        <v>70.22</v>
      </c>
      <c r="CY7" s="38">
        <v>72.64</v>
      </c>
      <c r="CZ7" s="38">
        <v>74.040000000000006</v>
      </c>
      <c r="DA7" s="38">
        <v>75.180000000000007</v>
      </c>
      <c r="DB7" s="38">
        <v>76.44</v>
      </c>
      <c r="DC7" s="38">
        <v>69.67</v>
      </c>
      <c r="DD7" s="38">
        <v>66.3</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2021-02-20T00:18:48Z</cp:lastPrinted>
  <dcterms:created xsi:type="dcterms:W3CDTF">2020-12-04T03:02:01Z</dcterms:created>
  <dcterms:modified xsi:type="dcterms:W3CDTF">2021-02-20T02:14:43Z</dcterms:modified>
  <cp:category/>
</cp:coreProperties>
</file>