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C07B3705-5E8A-4449-8374-4C02A2D3E7EE}" xr6:coauthVersionLast="47" xr6:coauthVersionMax="47" xr10:uidLastSave="{00000000-0000-0000-0000-000000000000}"/>
  <workbookProtection workbookAlgorithmName="SHA-512" workbookHashValue="Yq708hO+Spv20W+2Zdas3i+ebbfPO13A+89NdJp+B7faH+v7HatVwgMFayleHfMQYFKUIANnV0JU28wbh+gdzw==" workbookSaltValue="9TXDSJ8I0DCMWBR7/KRSFQ=="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P10" i="4"/>
  <c r="I10" i="4"/>
  <c r="AL8" i="4"/>
  <c r="W8" i="4"/>
  <c r="P8" i="4"/>
  <c r="I8" i="4"/>
</calcChain>
</file>

<file path=xl/sharedStrings.xml><?xml version="1.0" encoding="utf-8"?>
<sst xmlns="http://schemas.openxmlformats.org/spreadsheetml/2006/main" count="237" uniqueCount="120">
  <si>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</si>
  <si>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</si>
  <si>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</si>
  <si>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</si>
  <si>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</si>
  <si>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</si>
  <si>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</si>
  <si>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</si>
  <si>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</si>
  <si>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</si>
  <si>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</si>
  <si>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</si>
  <si>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</si>
  <si>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</si>
  <si>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</si>
  <si>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</si>
  <si>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</si>
  <si>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</si>
  <si>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</si>
  <si>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</si>
  <si>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</si>
  <si>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</si>
  <si>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</si>
  <si>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</si>
  <si>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</si>
  <si>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</si>
  <si>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</si>
  <si>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</si>
  <si>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</si>
  <si>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</si>
  <si>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</si>
  <si>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</si>
  <si>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</si>
  <si>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</si>
  <si>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</si>
  <si>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</si>
  <si>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</si>
  <si>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</si>
  <si>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</si>
  <si>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</si>
  <si>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</si>
  <si>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</si>
  <si>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</si>
  <si>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</si>
  <si>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</si>
  <si>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</si>
  <si>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</si>
  <si>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</si>
  <si>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</si>
  <si>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</si>
  <si>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</si>
  <si>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</si>
  <si>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</si>
  <si>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</si>
  <si>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</si>
  <si>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</si>
  <si>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</si>
  <si>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</si>
  <si>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</si>
  <si>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</si>
  <si>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</si>
  <si>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</si>
  <si>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</si>
  <si>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</si>
  <si>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</si>
  <si>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</si>
  <si>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</si>
  <si>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</si>
  <si>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</si>
  <si>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</si>
  <si>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</si>
  <si>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</si>
  <si>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</si>
  <si>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</si>
  <si>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</si>
  <si>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</si>
  <si>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</si>
  <si>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</si>
  <si>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</si>
  <si>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</si>
  <si>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</si>
  <si>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</si>
  <si>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</si>
  <si>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</si>
  <si>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</si>
  <si>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</si>
  <si>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</si>
  <si>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</si>
  <si>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</si>
  <si>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</si>
  <si>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</si>
  <si>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</si>
  <si>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</si>
  <si>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</si>
  <si>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</si>
  <si>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</si>
  <si>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</si>
  <si>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</si>
  <si>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</si>
  <si>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</si>
  <si>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</si>
  <si>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</si>
  <si>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</si>
  <si>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</si>
  <si>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</si>
  <si>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</si>
  <si>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</si>
  <si>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</si>
  <si>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</si>
  <si>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</si>
  <si>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</si>
  <si>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</si>
  <si>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</si>
  <si>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</si>
  <si>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</si>
  <si>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</si>
  <si>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</si>
  <si>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収益的収支比率は１００％を下回ってしまった。
また、経費回収率は類似団体平均値を上回っている状況ではあるものの約６割と、汚水処理に係る経費を使用料で賄えていないため、経費削減に努めるなど今後も経営改善に向けた取組が必要である。
　汚水処理原価は類似団体平均値を下回っているが、引き続き接続率の向上により有収水量の増加を図る取組が必要である。
　施設利用率は、本年度より計測ができるようになった。正確な数値を計測していた年度と比較して、横ばいとなっている。
　水洗化率については年々微増しているものの、依然として低い水準であるため、今後も引き続き戸別訪問を実施するなど、水洗化率の向上を目指していく必要がある。</t>
    <rPh sb="14" eb="16">
      <t>シタマワ</t>
    </rPh>
    <rPh sb="180" eb="183">
      <t>ホンネンド</t>
    </rPh>
    <rPh sb="185" eb="187">
      <t>ケイソク</t>
    </rPh>
    <rPh sb="198" eb="200">
      <t>セイカク</t>
    </rPh>
    <rPh sb="201" eb="203">
      <t>スウチ</t>
    </rPh>
    <rPh sb="204" eb="206">
      <t>ケイソク</t>
    </rPh>
    <rPh sb="210" eb="212">
      <t>ネンド</t>
    </rPh>
    <rPh sb="213" eb="215">
      <t>ヒカク</t>
    </rPh>
    <rPh sb="239" eb="241">
      <t>ネンネン</t>
    </rPh>
    <rPh sb="241" eb="243">
      <t>ビゾウ</t>
    </rPh>
    <rPh sb="285" eb="289">
      <t>スイセンカリツ</t>
    </rPh>
    <phoneticPr fontId="4"/>
  </si>
  <si>
    <t>　平成１４年に供用開始をしてから１９年経過しているが、耐用年数を経過している施設はまだ無いため、改修が必要な状況ではない。
　そのため、現在は老朽化対策等を実施していないが、今後は排水処理施設の機能診断を実施すると共に経営戦略を踏まえて、計画的に対策に取り組んでいく必要がある。</t>
    <rPh sb="102" eb="104">
      <t>ジッシ</t>
    </rPh>
    <phoneticPr fontId="4"/>
  </si>
  <si>
    <t>　経営の健全性・効率性については、類似団体平均値と比較して概ね良好な数値を示しているが、引き続き維持管理費等の削減に努める必要がある。
　併せて、水洗化率の向上や有収水量の増加による料金収入の確保を図るなど、更なる経営改善も必要である。</t>
    <rPh sb="99" eb="10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</si>
</sst>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34-43B8-A6BD-EDDAEBFC8C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BD34-43B8-A6BD-EDDAEBFC8C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59.62</c:v>
                </c:pt>
                <c:pt idx="1">
                  <c:v>59.1</c:v>
                </c:pt>
                <c:pt idx="2">
                  <c:v>0</c:v>
                </c:pt>
                <c:pt idx="3">
                  <c:v>49.54</c:v>
                </c:pt>
                <c:pt idx="4">
                  <c:v>61.14</c:v>
                </c:pt>
              </c:numCache>
            </c:numRef>
          </c:val>
          <c:extLst>
            <c:ext xmlns:c16="http://schemas.microsoft.com/office/drawing/2014/chart" uri="{C3380CC4-5D6E-409C-BE32-E72D297353CC}">
              <c16:uniqueId val="{00000000-8530-4CB1-BD3F-EEF1C4484D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530-4CB1-BD3F-EEF1C4484D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74.040000000000006</c:v>
                </c:pt>
                <c:pt idx="1">
                  <c:v>75.180000000000007</c:v>
                </c:pt>
                <c:pt idx="2">
                  <c:v>76.44</c:v>
                </c:pt>
                <c:pt idx="3">
                  <c:v>77.17</c:v>
                </c:pt>
                <c:pt idx="4">
                  <c:v>78.94</c:v>
                </c:pt>
              </c:numCache>
            </c:numRef>
          </c:val>
          <c:extLst>
            <c:ext xmlns:c16="http://schemas.microsoft.com/office/drawing/2014/chart" uri="{C3380CC4-5D6E-409C-BE32-E72D297353CC}">
              <c16:uniqueId val="{00000000-0009-4E62-A8DF-D5E2C9DF18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009-4E62-A8DF-D5E2C9DF18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99.21</c:v>
                </c:pt>
                <c:pt idx="1">
                  <c:v>98.81</c:v>
                </c:pt>
                <c:pt idx="2">
                  <c:v>100.04</c:v>
                </c:pt>
                <c:pt idx="3">
                  <c:v>104.11</c:v>
                </c:pt>
                <c:pt idx="4">
                  <c:v>97.48</c:v>
                </c:pt>
              </c:numCache>
            </c:numRef>
          </c:val>
          <c:extLst>
            <c:ext xmlns:c16="http://schemas.microsoft.com/office/drawing/2014/chart" uri="{C3380CC4-5D6E-409C-BE32-E72D297353CC}">
              <c16:uniqueId val="{00000000-AB7A-45EF-B10F-D23DB5A0C1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7A-45EF-B10F-D23DB5A0C1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A1-4D69-8B0B-3B6D18C5C2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A1-4D69-8B0B-3B6D18C5C2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71-4C3F-8034-BB09C0E61C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71-4C3F-8034-BB09C0E61C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F5-4A4A-B16A-451022F7E0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F5-4A4A-B16A-451022F7E0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F8-4276-BF0B-F3C917E018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F8-4276-BF0B-F3C917E018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47-4B76-944F-1ED09F9880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A47-4B76-944F-1ED09F9880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69.400000000000006</c:v>
                </c:pt>
                <c:pt idx="1">
                  <c:v>67.28</c:v>
                </c:pt>
                <c:pt idx="2">
                  <c:v>61.13</c:v>
                </c:pt>
                <c:pt idx="3">
                  <c:v>64.459999999999994</c:v>
                </c:pt>
                <c:pt idx="4">
                  <c:v>62.94</c:v>
                </c:pt>
              </c:numCache>
            </c:numRef>
          </c:val>
          <c:extLst>
            <c:ext xmlns:c16="http://schemas.microsoft.com/office/drawing/2014/chart" uri="{C3380CC4-5D6E-409C-BE32-E72D297353CC}">
              <c16:uniqueId val="{00000000-F406-4B4B-8FBD-227B2B1692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406-4B4B-8FBD-227B2B1692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166.3</c:v>
                </c:pt>
                <c:pt idx="1">
                  <c:v>171.94</c:v>
                </c:pt>
                <c:pt idx="2">
                  <c:v>190.6</c:v>
                </c:pt>
                <c:pt idx="3">
                  <c:v>182.9</c:v>
                </c:pt>
                <c:pt idx="4">
                  <c:v>188.17</c:v>
                </c:pt>
              </c:numCache>
            </c:numRef>
          </c:val>
          <c:extLst>
            <c:ext xmlns:c16="http://schemas.microsoft.com/office/drawing/2014/chart" uri="{C3380CC4-5D6E-409C-BE32-E72D297353CC}">
              <c16:uniqueId val="{00000000-7A6A-41ED-B09F-2F35ABDE00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7A6A-41ED-B09F-2F35ABDE00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上三川町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31177</v>
      </c>
      <c r="AM8" s="42"/>
      <c r="AN8" s="42"/>
      <c r="AO8" s="42"/>
      <c r="AP8" s="42"/>
      <c r="AQ8" s="42"/>
      <c r="AR8" s="42"/>
      <c r="AS8" s="42"/>
      <c r="AT8" s="35">
        <f>データ!T6</f>
        <v>54.39</v>
      </c>
      <c r="AU8" s="35"/>
      <c r="AV8" s="35"/>
      <c r="AW8" s="35"/>
      <c r="AX8" s="35"/>
      <c r="AY8" s="35"/>
      <c r="AZ8" s="35"/>
      <c r="BA8" s="35"/>
      <c r="BB8" s="35">
        <f>データ!U6</f>
        <v>573.21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17.45</v>
      </c>
      <c r="Q10" s="35"/>
      <c r="R10" s="35"/>
      <c r="S10" s="35"/>
      <c r="T10" s="35"/>
      <c r="U10" s="35"/>
      <c r="V10" s="35"/>
      <c r="W10" s="35">
        <f>データ!Q6</f>
        <v>86.98</v>
      </c>
      <c r="X10" s="35"/>
      <c r="Y10" s="35"/>
      <c r="Z10" s="35"/>
      <c r="AA10" s="35"/>
      <c r="AB10" s="35"/>
      <c r="AC10" s="35"/>
      <c r="AD10" s="42">
        <f>データ!R6</f>
        <v>2200</v>
      </c>
      <c r="AE10" s="42"/>
      <c r="AF10" s="42"/>
      <c r="AG10" s="42"/>
      <c r="AH10" s="42"/>
      <c r="AI10" s="42"/>
      <c r="AJ10" s="42"/>
      <c r="AK10" s="2"/>
      <c r="AL10" s="42">
        <f>データ!V6</f>
        <v>5428</v>
      </c>
      <c r="AM10" s="42"/>
      <c r="AN10" s="42"/>
      <c r="AO10" s="42"/>
      <c r="AP10" s="42"/>
      <c r="AQ10" s="42"/>
      <c r="AR10" s="42"/>
      <c r="AS10" s="42"/>
      <c r="AT10" s="35">
        <f>データ!W6</f>
        <v>2.9</v>
      </c>
      <c r="AU10" s="35"/>
      <c r="AV10" s="35"/>
      <c r="AW10" s="35"/>
      <c r="AX10" s="35"/>
      <c r="AY10" s="35"/>
      <c r="AZ10" s="35"/>
      <c r="BA10" s="35"/>
      <c r="BB10" s="35">
        <f>データ!X6</f>
        <v>1871.72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KGS9AueRLD+wVCfNqMzfpP30HI+xk8d/yzIVNTHiwhu0WjPO8OBVY1aOU/7967lMsM1RUmDgLO82BaLWb6lDtQ==" saltValue="AN0D2hYR07dSbaWyqE3o9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93017</v>
      </c>
      <c r="D6" s="19">
        <f t="shared" si="3"/>
        <v>47</v>
      </c>
      <c r="E6" s="19">
        <f t="shared" si="3"/>
        <v>17</v>
      </c>
      <c r="F6" s="19">
        <f t="shared" si="3"/>
        <v>5</v>
      </c>
      <c r="G6" s="19">
        <f t="shared" si="3"/>
        <v>0</v>
      </c>
      <c r="H6" s="19" t="str">
        <f t="shared" si="3"/>
        <v>栃木県　上三川町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17.45</v>
      </c>
      <c r="Q6" s="20">
        <f t="shared" si="3"/>
        <v>86.98</v>
      </c>
      <c r="R6" s="20">
        <f t="shared" si="3"/>
        <v>2200</v>
      </c>
      <c r="S6" s="20">
        <f t="shared" si="3"/>
        <v>31177</v>
      </c>
      <c r="T6" s="20">
        <f t="shared" si="3"/>
        <v>54.39</v>
      </c>
      <c r="U6" s="20">
        <f t="shared" si="3"/>
        <v>573.21</v>
      </c>
      <c r="V6" s="20">
        <f t="shared" si="3"/>
        <v>5428</v>
      </c>
      <c r="W6" s="20">
        <f t="shared" si="3"/>
        <v>2.9</v>
      </c>
      <c r="X6" s="20">
        <f t="shared" si="3"/>
        <v>1871.72</v>
      </c>
      <c r="Y6" s="21">
        <f>IF(Y7="",NA(),Y7)</f>
        <v>99.21</v>
      </c>
      <c r="Z6" s="21">
        <f t="shared" ref="Z6:AH6" si="4">IF(Z7="",NA(),Z7)</f>
        <v>98.81</v>
      </c>
      <c r="AA6" s="21">
        <f t="shared" si="4"/>
        <v>100.04</v>
      </c>
      <c r="AB6" s="21">
        <f t="shared" si="4"/>
        <v>104.11</v>
      </c>
      <c r="AC6" s="21">
        <f t="shared" si="4"/>
        <v>97.48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69.400000000000006</v>
      </c>
      <c r="BR6" s="21">
        <f t="shared" ref="BR6:BZ6" si="8">IF(BR7="",NA(),BR7)</f>
        <v>67.28</v>
      </c>
      <c r="BS6" s="21">
        <f t="shared" si="8"/>
        <v>61.13</v>
      </c>
      <c r="BT6" s="21">
        <f t="shared" si="8"/>
        <v>64.459999999999994</v>
      </c>
      <c r="BU6" s="21">
        <f t="shared" si="8"/>
        <v>62.94</v>
      </c>
      <c r="BV6" s="21">
        <f t="shared" si="8"/>
        <v>59.8</v>
      </c>
      <c r="BW6" s="21">
        <f t="shared" si="8"/>
        <v>57.77</v>
      </c>
      <c r="BX6" s="21">
        <f t="shared" si="8"/>
        <v>57.31</v>
      </c>
      <c r="BY6" s="21">
        <f t="shared" si="8"/>
        <v>57.08</v>
      </c>
      <c r="BZ6" s="21">
        <f t="shared" si="8"/>
        <v>56.26</v>
      </c>
      <c r="CA6" s="20" t="str">
        <f>IF(CA7="","",IF(CA7="-","【-】","【"&amp;SUBSTITUTE(TEXT(CA7,"#,##0.00"),"-","△")&amp;"】"))</f>
        <v>【60.65】</v>
      </c>
      <c r="CB6" s="21">
        <f>IF(CB7="",NA(),CB7)</f>
        <v>166.3</v>
      </c>
      <c r="CC6" s="21">
        <f t="shared" ref="CC6:CK6" si="9">IF(CC7="",NA(),CC7)</f>
        <v>171.94</v>
      </c>
      <c r="CD6" s="21">
        <f t="shared" si="9"/>
        <v>190.6</v>
      </c>
      <c r="CE6" s="21">
        <f t="shared" si="9"/>
        <v>182.9</v>
      </c>
      <c r="CF6" s="21">
        <f t="shared" si="9"/>
        <v>188.17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59.62</v>
      </c>
      <c r="CN6" s="21">
        <f t="shared" ref="CN6:CV6" si="10">IF(CN7="",NA(),CN7)</f>
        <v>59.1</v>
      </c>
      <c r="CO6" s="21" t="str">
        <f t="shared" si="10"/>
        <v>-</v>
      </c>
      <c r="CP6" s="21">
        <f t="shared" si="10"/>
        <v>49.54</v>
      </c>
      <c r="CQ6" s="21">
        <f t="shared" si="10"/>
        <v>61.14</v>
      </c>
      <c r="CR6" s="21">
        <f t="shared" si="10"/>
        <v>51.75</v>
      </c>
      <c r="CS6" s="21">
        <f t="shared" si="10"/>
        <v>50.68</v>
      </c>
      <c r="CT6" s="21">
        <f t="shared" si="10"/>
        <v>50.14</v>
      </c>
      <c r="CU6" s="21">
        <f t="shared" si="10"/>
        <v>54.83</v>
      </c>
      <c r="CV6" s="21">
        <f t="shared" si="10"/>
        <v>66.53</v>
      </c>
      <c r="CW6" s="20" t="str">
        <f>IF(CW7="","",IF(CW7="-","【-】","【"&amp;SUBSTITUTE(TEXT(CW7,"#,##0.00"),"-","△")&amp;"】"))</f>
        <v>【61.14】</v>
      </c>
      <c r="CX6" s="21">
        <f>IF(CX7="",NA(),CX7)</f>
        <v>74.040000000000006</v>
      </c>
      <c r="CY6" s="21">
        <f t="shared" ref="CY6:DG6" si="11">IF(CY7="",NA(),CY7)</f>
        <v>75.180000000000007</v>
      </c>
      <c r="CZ6" s="21">
        <f t="shared" si="11"/>
        <v>76.44</v>
      </c>
      <c r="DA6" s="21">
        <f t="shared" si="11"/>
        <v>77.17</v>
      </c>
      <c r="DB6" s="21">
        <f t="shared" si="11"/>
        <v>78.94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93017</v>
      </c>
      <c r="D7" s="23">
        <v>47</v>
      </c>
      <c r="E7" s="23">
        <v>17</v>
      </c>
      <c r="F7" s="23">
        <v>5</v>
      </c>
      <c r="G7" s="23">
        <v>0</v>
      </c>
      <c r="H7" s="23" t="s">
        <v>98</v>
      </c>
      <c r="I7" s="23" t="s">
        <v>99</v>
      </c>
      <c r="J7" s="23" t="s">
        <v>100</v>
      </c>
      <c r="K7" s="23" t="s">
        <v>101</v>
      </c>
      <c r="L7" s="23" t="s">
        <v>102</v>
      </c>
      <c r="M7" s="23" t="s">
        <v>103</v>
      </c>
      <c r="N7" s="24" t="s">
        <v>104</v>
      </c>
      <c r="O7" s="24" t="s">
        <v>105</v>
      </c>
      <c r="P7" s="24">
        <v>17.45</v>
      </c>
      <c r="Q7" s="24">
        <v>86.98</v>
      </c>
      <c r="R7" s="24">
        <v>2200</v>
      </c>
      <c r="S7" s="24">
        <v>31177</v>
      </c>
      <c r="T7" s="24">
        <v>54.39</v>
      </c>
      <c r="U7" s="24">
        <v>573.21</v>
      </c>
      <c r="V7" s="24">
        <v>5428</v>
      </c>
      <c r="W7" s="24">
        <v>2.9</v>
      </c>
      <c r="X7" s="24">
        <v>1871.72</v>
      </c>
      <c r="Y7" s="24">
        <v>99.21</v>
      </c>
      <c r="Z7" s="24">
        <v>98.81</v>
      </c>
      <c r="AA7" s="24">
        <v>100.04</v>
      </c>
      <c r="AB7" s="24">
        <v>104.11</v>
      </c>
      <c r="AC7" s="24">
        <v>97.48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69.400000000000006</v>
      </c>
      <c r="BR7" s="24">
        <v>67.28</v>
      </c>
      <c r="BS7" s="24">
        <v>61.13</v>
      </c>
      <c r="BT7" s="24">
        <v>64.459999999999994</v>
      </c>
      <c r="BU7" s="24">
        <v>62.94</v>
      </c>
      <c r="BV7" s="24">
        <v>59.8</v>
      </c>
      <c r="BW7" s="24">
        <v>57.77</v>
      </c>
      <c r="BX7" s="24">
        <v>57.31</v>
      </c>
      <c r="BY7" s="24">
        <v>57.08</v>
      </c>
      <c r="BZ7" s="24">
        <v>56.26</v>
      </c>
      <c r="CA7" s="24">
        <v>60.65</v>
      </c>
      <c r="CB7" s="24">
        <v>166.3</v>
      </c>
      <c r="CC7" s="24">
        <v>171.94</v>
      </c>
      <c r="CD7" s="24">
        <v>190.6</v>
      </c>
      <c r="CE7" s="24">
        <v>182.9</v>
      </c>
      <c r="CF7" s="24">
        <v>188.17</v>
      </c>
      <c r="CG7" s="24">
        <v>263.76</v>
      </c>
      <c r="CH7" s="24">
        <v>274.35000000000002</v>
      </c>
      <c r="CI7" s="24">
        <v>273.52</v>
      </c>
      <c r="CJ7" s="24">
        <v>274.99</v>
      </c>
      <c r="CK7" s="24">
        <v>282.08999999999997</v>
      </c>
      <c r="CL7" s="24">
        <v>256.97000000000003</v>
      </c>
      <c r="CM7" s="24">
        <v>59.62</v>
      </c>
      <c r="CN7" s="24">
        <v>59.1</v>
      </c>
      <c r="CO7" s="24" t="s">
        <v>104</v>
      </c>
      <c r="CP7" s="24">
        <v>49.54</v>
      </c>
      <c r="CQ7" s="24">
        <v>61.14</v>
      </c>
      <c r="CR7" s="24">
        <v>51.75</v>
      </c>
      <c r="CS7" s="24">
        <v>50.68</v>
      </c>
      <c r="CT7" s="24">
        <v>50.14</v>
      </c>
      <c r="CU7" s="24">
        <v>54.83</v>
      </c>
      <c r="CV7" s="24">
        <v>66.53</v>
      </c>
      <c r="CW7" s="24">
        <v>61.14</v>
      </c>
      <c r="CX7" s="24">
        <v>74.040000000000006</v>
      </c>
      <c r="CY7" s="24">
        <v>75.180000000000007</v>
      </c>
      <c r="CZ7" s="24">
        <v>76.44</v>
      </c>
      <c r="DA7" s="24">
        <v>77.17</v>
      </c>
      <c r="DB7" s="24">
        <v>78.94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2023-01-26T01:32:44Z</cp:lastPrinted>
  <dcterms:created xsi:type="dcterms:W3CDTF">2022-12-01T01:55:55Z</dcterms:created>
  <dcterms:modified xsi:type="dcterms:W3CDTF">2023-01-31T04:42:24Z</dcterms:modified>
  <cp:category/>
</cp:coreProperties>
</file>