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L:\05財政担当\R5（2023）\④公営企業\02 公営企業決算統計\16 公営企業に係る経営比較分析表（令和４年度決算）の分析等について\03 市町等→県\15上三川町○\"/>
    </mc:Choice>
  </mc:AlternateContent>
  <xr:revisionPtr revIDLastSave="0" documentId="13_ncr:1_{94C0D557-1618-4A5E-A11D-23FD2714AE1D}" xr6:coauthVersionLast="47" xr6:coauthVersionMax="47" xr10:uidLastSave="{00000000-0000-0000-0000-000000000000}"/>
  <workbookProtection workbookAlgorithmName="SHA-512" workbookHashValue="gU4kWs8TfKBjO72TRiMtQ4cm/FlxTraBLe2HMqnROp3Zw8y3R/vfxSONP96PkN5lYRwlzA9NAyNVHUIl/Cmn9w==" workbookSaltValue="ZDjIM6DBvi+kcV6ZapT7ZA==" workbookSpinCount="100000" lockStructure="1"/>
  <bookViews>
    <workbookView xWindow="28680" yWindow="16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E86" i="4"/>
  <c r="BB10" i="4"/>
  <c r="AT10" i="4"/>
  <c r="P10" i="4"/>
  <c r="I10" i="4"/>
  <c r="B10" i="4"/>
  <c r="BB8" i="4"/>
  <c r="AT8" i="4"/>
  <c r="AD8" i="4"/>
  <c r="B8" i="4"/>
  <c r="B6" i="4"/>
</calcChain>
</file>

<file path=xl/sharedStrings.xml><?xml version="1.0" encoding="utf-8"?>
<sst xmlns="http://schemas.openxmlformats.org/spreadsheetml/2006/main" count="237" uniqueCount="119">
  <si>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</si>
  <si>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</si>
  <si>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</si>
  <si>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</si>
  <si>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</si>
  <si>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</si>
  <si>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</si>
  <si>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</si>
  <si>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</si>
  <si>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</si>
  <si>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</si>
  <si>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</si>
  <si>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</si>
  <si>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</si>
  <si>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</si>
  <si>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</si>
  <si>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</si>
  <si>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</si>
  <si>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</si>
  <si>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</si>
  <si>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</si>
  <si>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</si>
  <si>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</si>
  <si>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</si>
  <si>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</si>
  <si>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</si>
  <si>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</si>
  <si>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</si>
  <si>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</si>
  <si>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</si>
  <si>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</si>
  <si>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</si>
  <si>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</si>
  <si>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</si>
  <si>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</si>
  <si>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</si>
  <si>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</si>
  <si>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</si>
  <si>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</si>
  <si>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</si>
  <si>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</si>
  <si>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</si>
  <si>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</si>
  <si>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</si>
  <si>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</si>
  <si>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</si>
  <si>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</si>
  <si>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</si>
  <si>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</si>
  <si>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</si>
  <si>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</si>
  <si>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</si>
  <si>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</si>
  <si>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</si>
  <si>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</si>
  <si>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</si>
  <si>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</si>
  <si>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</si>
  <si>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</si>
  <si>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</si>
  <si>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</si>
  <si>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</si>
  <si>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</si>
  <si>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</si>
  <si>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</si>
  <si>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</si>
  <si>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</si>
  <si>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</si>
  <si>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</si>
  <si>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</si>
  <si>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</si>
  <si>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</si>
  <si>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</si>
  <si>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</si>
  <si>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</si>
  <si>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</si>
  <si>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</si>
  <si>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</si>
  <si>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</si>
  <si>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</si>
  <si>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</si>
  <si>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</si>
  <si>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</si>
  <si>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</si>
  <si>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</si>
  <si>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</si>
  <si>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</si>
  <si>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</si>
  <si>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</si>
  <si>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</si>
  <si>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</si>
  <si>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</si>
  <si>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</si>
  <si>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</si>
  <si>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</si>
  <si>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</si>
  <si>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</si>
  <si>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</si>
  <si>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上三川町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</si>
  <si>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</si>
  <si>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</si>
  <si>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</si>
  <si>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</si>
  <si>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</si>
  <si>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</si>
  <si>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</si>
  <si>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</si>
  <si>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</si>
  <si>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</si>
  <si>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</si>
  <si>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</si>
  <si>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</si>
  <si>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</si>
  <si>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</si>
  <si>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</si>
  <si>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</si>
  <si>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経営の健全性・効率性については、類似団体平均値と比較して概ね良好な数値を示しているが、引き続き維持管理費等の削減に努める必要がある。
　併せて、水洗化率の向上や有収水量の増加による料金収入の確保を図るなど、更なる経営改善も必要である。</t>
    <phoneticPr fontId="4"/>
  </si>
  <si>
    <t>　平成１４年に供用開始をしてから２０年経過しているが、耐用年数を経過している施設はまだ無いため、修繕の実績はない。
　そのため、現在は老朽化対策等を実施していないが、今後は排水処理施設の機能診断を実施すると共に経営戦略を踏まえて、計画的に対策に取り組んでいく必要がある。</t>
    <rPh sb="48" eb="50">
      <t>シュウゼン</t>
    </rPh>
    <rPh sb="51" eb="53">
      <t>ジッセキ</t>
    </rPh>
    <phoneticPr fontId="4"/>
  </si>
  <si>
    <t>　④企業債残高対事業規模比率（正：0.00、誤：3,554.24　令和４年度決算状況調査第２４表１行１６列の記載誤り＝正：2,032,774、誤：0）は、一般会計繰入金により賄っているため、０となっている。
　⑤経費回収率は類似団体平均値を上回っている状況ではあるものの経費回収率は約６割と、使用料で賄えていないため、経費削減に努めるなど今後も経営改善に向けた取組が必要である。また、令和５年度に下水道使用料の見直しの検討を実施し、令和６年度の下水道使用料を引き上げることで経費回収率の改善を図っている。
　⑥汚水処理原価は類似団体平均値を下回っているが、引き続き接続率の向上により有収水量の増加を図る取組が必要である。
　⑦施設利用率は、正確な数値を計測した年度と横ばいである（令和元年度＝正：41.09、誤：-　令和元年度決算状況調査第１０表１行４４列の記載誤り＝正：2,499、誤：0）。なお令和元年度から令和２年度については、計測機器の故障により正確な有収水量が計測できなかったため、推計により算出している。
　⑧水洗化率については年々微増しているものの、依然として低い水準であるため、今後も引き続き戸別訪問を実施するなど、水洗化率の向上を目指していく必要がある。</t>
    <rPh sb="2" eb="5">
      <t>キギョウサイ</t>
    </rPh>
    <rPh sb="5" eb="8">
      <t>ザンダカタイ</t>
    </rPh>
    <rPh sb="8" eb="14">
      <t>ジギョウキボヒリツ</t>
    </rPh>
    <rPh sb="15" eb="16">
      <t>セイ</t>
    </rPh>
    <rPh sb="22" eb="23">
      <t>ゴ</t>
    </rPh>
    <rPh sb="33" eb="35">
      <t>レイワ</t>
    </rPh>
    <rPh sb="36" eb="38">
      <t>ネンド</t>
    </rPh>
    <rPh sb="38" eb="40">
      <t>ケッサン</t>
    </rPh>
    <rPh sb="54" eb="56">
      <t>キサイ</t>
    </rPh>
    <rPh sb="56" eb="57">
      <t>アヤマ</t>
    </rPh>
    <rPh sb="59" eb="60">
      <t>セイ</t>
    </rPh>
    <rPh sb="71" eb="72">
      <t>ゴ</t>
    </rPh>
    <rPh sb="77" eb="79">
      <t>イッパン</t>
    </rPh>
    <rPh sb="79" eb="81">
      <t>カイケイ</t>
    </rPh>
    <rPh sb="81" eb="84">
      <t>クリイレキン</t>
    </rPh>
    <rPh sb="87" eb="88">
      <t>マカナ</t>
    </rPh>
    <rPh sb="135" eb="140">
      <t>ケイヒカイシュウリツ</t>
    </rPh>
    <rPh sb="229" eb="230">
      <t>ヒ</t>
    </rPh>
    <rPh sb="231" eb="232">
      <t>ア</t>
    </rPh>
    <rPh sb="237" eb="239">
      <t>ケイヒ</t>
    </rPh>
    <rPh sb="239" eb="242">
      <t>カイシュウリツ</t>
    </rPh>
    <rPh sb="340" eb="342">
      <t>レイワ</t>
    </rPh>
    <rPh sb="342" eb="345">
      <t>ガンネンド</t>
    </rPh>
    <rPh sb="346" eb="347">
      <t>セイ</t>
    </rPh>
    <rPh sb="354" eb="355">
      <t>アヤマ</t>
    </rPh>
    <rPh sb="358" eb="360">
      <t>レイワ</t>
    </rPh>
    <rPh sb="360" eb="363">
      <t>ガンネンド</t>
    </rPh>
    <rPh sb="363" eb="365">
      <t>ケッサン</t>
    </rPh>
    <rPh sb="365" eb="369">
      <t>ジョウキョウチョウサ</t>
    </rPh>
    <rPh sb="369" eb="370">
      <t>ダイ</t>
    </rPh>
    <rPh sb="372" eb="373">
      <t>オモテ</t>
    </rPh>
    <rPh sb="374" eb="375">
      <t>ギョウ</t>
    </rPh>
    <rPh sb="377" eb="378">
      <t>レツ</t>
    </rPh>
    <rPh sb="379" eb="381">
      <t>キサイ</t>
    </rPh>
    <rPh sb="381" eb="382">
      <t>アヤマ</t>
    </rPh>
    <rPh sb="384" eb="385">
      <t>セイ</t>
    </rPh>
    <rPh sb="392" eb="393">
      <t>ゴ</t>
    </rPh>
    <rPh sb="399" eb="401">
      <t>レイワ</t>
    </rPh>
    <rPh sb="401" eb="404">
      <t>ガンネンド</t>
    </rPh>
    <rPh sb="406" eb="408">
      <t>レイワ</t>
    </rPh>
    <rPh sb="409" eb="411">
      <t>ネンド</t>
    </rPh>
    <rPh sb="417" eb="419">
      <t>ケイソク</t>
    </rPh>
    <rPh sb="419" eb="421">
      <t>キキ</t>
    </rPh>
    <rPh sb="422" eb="424">
      <t>コショウ</t>
    </rPh>
    <rPh sb="427" eb="429">
      <t>セイカク</t>
    </rPh>
    <rPh sb="430" eb="433">
      <t>ユウシュウスイ</t>
    </rPh>
    <rPh sb="433" eb="434">
      <t>リョウ</t>
    </rPh>
    <rPh sb="435" eb="437">
      <t>ケイソク</t>
    </rPh>
    <rPh sb="446" eb="448">
      <t>スイケイ</t>
    </rPh>
    <rPh sb="451" eb="453">
      <t>サンシュツ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</si>
</sst>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C7-4F59-AA02-43C693EBF15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5C7-4F59-AA02-43C693EBF15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59.1</c:v>
                </c:pt>
                <c:pt idx="1">
                  <c:v>0</c:v>
                </c:pt>
                <c:pt idx="2">
                  <c:v>49.54</c:v>
                </c:pt>
                <c:pt idx="3">
                  <c:v>61.14</c:v>
                </c:pt>
                <c:pt idx="4">
                  <c:v>61.06</c:v>
                </c:pt>
              </c:numCache>
            </c:numRef>
          </c:val>
          <c:extLst>
            <c:ext xmlns:c16="http://schemas.microsoft.com/office/drawing/2014/chart" uri="{C3380CC4-5D6E-409C-BE32-E72D297353CC}">
              <c16:uniqueId val="{00000000-AAE6-45E9-A123-5C5C70AB54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AE6-45E9-A123-5C5C70AB54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75.180000000000007</c:v>
                </c:pt>
                <c:pt idx="1">
                  <c:v>76.44</c:v>
                </c:pt>
                <c:pt idx="2">
                  <c:v>77.17</c:v>
                </c:pt>
                <c:pt idx="3">
                  <c:v>78.94</c:v>
                </c:pt>
                <c:pt idx="4">
                  <c:v>79.819999999999993</c:v>
                </c:pt>
              </c:numCache>
            </c:numRef>
          </c:val>
          <c:extLst>
            <c:ext xmlns:c16="http://schemas.microsoft.com/office/drawing/2014/chart" uri="{C3380CC4-5D6E-409C-BE32-E72D297353CC}">
              <c16:uniqueId val="{00000000-F7A2-4BF7-96A2-7DC0F53D6D5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F7A2-4BF7-96A2-7DC0F53D6D5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98.81</c:v>
                </c:pt>
                <c:pt idx="1">
                  <c:v>100.04</c:v>
                </c:pt>
                <c:pt idx="2">
                  <c:v>104.11</c:v>
                </c:pt>
                <c:pt idx="3">
                  <c:v>97.48</c:v>
                </c:pt>
                <c:pt idx="4">
                  <c:v>102.01</c:v>
                </c:pt>
              </c:numCache>
            </c:numRef>
          </c:val>
          <c:extLst>
            <c:ext xmlns:c16="http://schemas.microsoft.com/office/drawing/2014/chart" uri="{C3380CC4-5D6E-409C-BE32-E72D297353CC}">
              <c16:uniqueId val="{00000000-D13B-446A-B18C-AFBE7929EE7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B-446A-B18C-AFBE7929EE7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FF-44F6-8443-F9400C00FA5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FF-44F6-8443-F9400C00FA5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15-4185-BA14-D01DA083ED2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15-4185-BA14-D01DA083ED2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18-4D7B-8AF5-BB2214F4C2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18-4D7B-8AF5-BB2214F4C2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B4-4052-8EC2-4F2B25F0EB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B4-4052-8EC2-4F2B25F0EB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formatCode="#,##0.00;&quot;△&quot;#,##0.00;&quot;-&quot;">
                  <c:v>3554.24</c:v>
                </c:pt>
              </c:numCache>
            </c:numRef>
          </c:val>
          <c:extLst>
            <c:ext xmlns:c16="http://schemas.microsoft.com/office/drawing/2014/chart" uri="{C3380CC4-5D6E-409C-BE32-E72D297353CC}">
              <c16:uniqueId val="{00000000-93AE-4578-A417-BDB3D16A519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3AE-4578-A417-BDB3D16A519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67.28</c:v>
                </c:pt>
                <c:pt idx="1">
                  <c:v>61.13</c:v>
                </c:pt>
                <c:pt idx="2">
                  <c:v>64.459999999999994</c:v>
                </c:pt>
                <c:pt idx="3">
                  <c:v>62.94</c:v>
                </c:pt>
                <c:pt idx="4">
                  <c:v>58.1</c:v>
                </c:pt>
              </c:numCache>
            </c:numRef>
          </c:val>
          <c:extLst>
            <c:ext xmlns:c16="http://schemas.microsoft.com/office/drawing/2014/chart" uri="{C3380CC4-5D6E-409C-BE32-E72D297353CC}">
              <c16:uniqueId val="{00000000-EA70-4B99-A387-E3D9E1C4F6E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EA70-4B99-A387-E3D9E1C4F6E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171.94</c:v>
                </c:pt>
                <c:pt idx="1">
                  <c:v>190.6</c:v>
                </c:pt>
                <c:pt idx="2">
                  <c:v>182.9</c:v>
                </c:pt>
                <c:pt idx="3">
                  <c:v>188.17</c:v>
                </c:pt>
                <c:pt idx="4">
                  <c:v>202.9</c:v>
                </c:pt>
              </c:numCache>
            </c:numRef>
          </c:val>
          <c:extLst>
            <c:ext xmlns:c16="http://schemas.microsoft.com/office/drawing/2014/chart" uri="{C3380CC4-5D6E-409C-BE32-E72D297353CC}">
              <c16:uniqueId val="{00000000-F24B-40FC-877F-481C6790E6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24B-40FC-877F-481C6790E6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栃木県　上三川町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30886</v>
      </c>
      <c r="AM8" s="42"/>
      <c r="AN8" s="42"/>
      <c r="AO8" s="42"/>
      <c r="AP8" s="42"/>
      <c r="AQ8" s="42"/>
      <c r="AR8" s="42"/>
      <c r="AS8" s="42"/>
      <c r="AT8" s="35">
        <f>データ!T6</f>
        <v>54.39</v>
      </c>
      <c r="AU8" s="35"/>
      <c r="AV8" s="35"/>
      <c r="AW8" s="35"/>
      <c r="AX8" s="35"/>
      <c r="AY8" s="35"/>
      <c r="AZ8" s="35"/>
      <c r="BA8" s="35"/>
      <c r="BB8" s="35">
        <f>データ!U6</f>
        <v>567.86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t="str">
        <f>データ!O6</f>
        <v>該当数値なし</v>
      </c>
      <c r="J10" s="35"/>
      <c r="K10" s="35"/>
      <c r="L10" s="35"/>
      <c r="M10" s="35"/>
      <c r="N10" s="35"/>
      <c r="O10" s="35"/>
      <c r="P10" s="35">
        <f>データ!P6</f>
        <v>17.399999999999999</v>
      </c>
      <c r="Q10" s="35"/>
      <c r="R10" s="35"/>
      <c r="S10" s="35"/>
      <c r="T10" s="35"/>
      <c r="U10" s="35"/>
      <c r="V10" s="35"/>
      <c r="W10" s="35">
        <f>データ!Q6</f>
        <v>87.06</v>
      </c>
      <c r="X10" s="35"/>
      <c r="Y10" s="35"/>
      <c r="Z10" s="35"/>
      <c r="AA10" s="35"/>
      <c r="AB10" s="35"/>
      <c r="AC10" s="35"/>
      <c r="AD10" s="42">
        <f>データ!R6</f>
        <v>2200</v>
      </c>
      <c r="AE10" s="42"/>
      <c r="AF10" s="42"/>
      <c r="AG10" s="42"/>
      <c r="AH10" s="42"/>
      <c r="AI10" s="42"/>
      <c r="AJ10" s="42"/>
      <c r="AK10" s="2"/>
      <c r="AL10" s="42">
        <f>データ!V6</f>
        <v>5371</v>
      </c>
      <c r="AM10" s="42"/>
      <c r="AN10" s="42"/>
      <c r="AO10" s="42"/>
      <c r="AP10" s="42"/>
      <c r="AQ10" s="42"/>
      <c r="AR10" s="42"/>
      <c r="AS10" s="42"/>
      <c r="AT10" s="35">
        <f>データ!W6</f>
        <v>2.9</v>
      </c>
      <c r="AU10" s="35"/>
      <c r="AV10" s="35"/>
      <c r="AW10" s="35"/>
      <c r="AX10" s="35"/>
      <c r="AY10" s="35"/>
      <c r="AZ10" s="35"/>
      <c r="BA10" s="35"/>
      <c r="BB10" s="35">
        <f>データ!X6</f>
        <v>1852.07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43</v>
      </c>
      <c r="O86" s="12" t="str">
        <f>データ!EO6</f>
        <v>【0.02】</v>
      </c>
    </row>
  </sheetData>
  <sheetProtection algorithmName="SHA-512" hashValue="2OSfgMsou8S5Le5y+x3qHQecAZHowmTrPUWUqDa9jfJQSTEF4UWXdMJMeoa3FbsiCaHLCR8kVM1G0QfT5s5Ktw==" saltValue="OUpscikxDa0w1Cji+bUEz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93017</v>
      </c>
      <c r="D6" s="19">
        <f t="shared" si="3"/>
        <v>47</v>
      </c>
      <c r="E6" s="19">
        <f t="shared" si="3"/>
        <v>17</v>
      </c>
      <c r="F6" s="19">
        <f t="shared" si="3"/>
        <v>5</v>
      </c>
      <c r="G6" s="19">
        <f t="shared" si="3"/>
        <v>0</v>
      </c>
      <c r="H6" s="19" t="str">
        <f t="shared" si="3"/>
        <v>栃木県　上三川町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17.399999999999999</v>
      </c>
      <c r="Q6" s="20">
        <f t="shared" si="3"/>
        <v>87.06</v>
      </c>
      <c r="R6" s="20">
        <f t="shared" si="3"/>
        <v>2200</v>
      </c>
      <c r="S6" s="20">
        <f t="shared" si="3"/>
        <v>30886</v>
      </c>
      <c r="T6" s="20">
        <f t="shared" si="3"/>
        <v>54.39</v>
      </c>
      <c r="U6" s="20">
        <f t="shared" si="3"/>
        <v>567.86</v>
      </c>
      <c r="V6" s="20">
        <f t="shared" si="3"/>
        <v>5371</v>
      </c>
      <c r="W6" s="20">
        <f t="shared" si="3"/>
        <v>2.9</v>
      </c>
      <c r="X6" s="20">
        <f t="shared" si="3"/>
        <v>1852.07</v>
      </c>
      <c r="Y6" s="21">
        <f>IF(Y7="",NA(),Y7)</f>
        <v>98.81</v>
      </c>
      <c r="Z6" s="21">
        <f t="shared" ref="Z6:AH6" si="4">IF(Z7="",NA(),Z7)</f>
        <v>100.04</v>
      </c>
      <c r="AA6" s="21">
        <f t="shared" si="4"/>
        <v>104.11</v>
      </c>
      <c r="AB6" s="21">
        <f t="shared" si="4"/>
        <v>97.48</v>
      </c>
      <c r="AC6" s="21">
        <f t="shared" si="4"/>
        <v>102.01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1">
        <f t="shared" si="7"/>
        <v>3554.24</v>
      </c>
      <c r="BK6" s="21">
        <f t="shared" si="7"/>
        <v>789.46</v>
      </c>
      <c r="BL6" s="21">
        <f t="shared" si="7"/>
        <v>826.83</v>
      </c>
      <c r="BM6" s="21">
        <f t="shared" si="7"/>
        <v>867.83</v>
      </c>
      <c r="BN6" s="21">
        <f t="shared" si="7"/>
        <v>791.76</v>
      </c>
      <c r="BO6" s="21">
        <f t="shared" si="7"/>
        <v>900.82</v>
      </c>
      <c r="BP6" s="20" t="str">
        <f>IF(BP7="","",IF(BP7="-","【-】","【"&amp;SUBSTITUTE(TEXT(BP7,"#,##0.00"),"-","△")&amp;"】"))</f>
        <v>【809.19】</v>
      </c>
      <c r="BQ6" s="21">
        <f>IF(BQ7="",NA(),BQ7)</f>
        <v>67.28</v>
      </c>
      <c r="BR6" s="21">
        <f t="shared" ref="BR6:BZ6" si="8">IF(BR7="",NA(),BR7)</f>
        <v>61.13</v>
      </c>
      <c r="BS6" s="21">
        <f t="shared" si="8"/>
        <v>64.459999999999994</v>
      </c>
      <c r="BT6" s="21">
        <f t="shared" si="8"/>
        <v>62.94</v>
      </c>
      <c r="BU6" s="21">
        <f t="shared" si="8"/>
        <v>58.1</v>
      </c>
      <c r="BV6" s="21">
        <f t="shared" si="8"/>
        <v>57.77</v>
      </c>
      <c r="BW6" s="21">
        <f t="shared" si="8"/>
        <v>57.31</v>
      </c>
      <c r="BX6" s="21">
        <f t="shared" si="8"/>
        <v>57.08</v>
      </c>
      <c r="BY6" s="21">
        <f t="shared" si="8"/>
        <v>56.26</v>
      </c>
      <c r="BZ6" s="21">
        <f t="shared" si="8"/>
        <v>52.94</v>
      </c>
      <c r="CA6" s="20" t="str">
        <f>IF(CA7="","",IF(CA7="-","【-】","【"&amp;SUBSTITUTE(TEXT(CA7,"#,##0.00"),"-","△")&amp;"】"))</f>
        <v>【57.02】</v>
      </c>
      <c r="CB6" s="21">
        <f>IF(CB7="",NA(),CB7)</f>
        <v>171.94</v>
      </c>
      <c r="CC6" s="21">
        <f t="shared" ref="CC6:CK6" si="9">IF(CC7="",NA(),CC7)</f>
        <v>190.6</v>
      </c>
      <c r="CD6" s="21">
        <f t="shared" si="9"/>
        <v>182.9</v>
      </c>
      <c r="CE6" s="21">
        <f t="shared" si="9"/>
        <v>188.17</v>
      </c>
      <c r="CF6" s="21">
        <f t="shared" si="9"/>
        <v>202.9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59.1</v>
      </c>
      <c r="CN6" s="21" t="str">
        <f t="shared" ref="CN6:CV6" si="10">IF(CN7="",NA(),CN7)</f>
        <v>-</v>
      </c>
      <c r="CO6" s="21">
        <f t="shared" si="10"/>
        <v>49.54</v>
      </c>
      <c r="CP6" s="21">
        <f t="shared" si="10"/>
        <v>61.14</v>
      </c>
      <c r="CQ6" s="21">
        <f t="shared" si="10"/>
        <v>61.06</v>
      </c>
      <c r="CR6" s="21">
        <f t="shared" si="10"/>
        <v>50.68</v>
      </c>
      <c r="CS6" s="21">
        <f t="shared" si="10"/>
        <v>50.14</v>
      </c>
      <c r="CT6" s="21">
        <f t="shared" si="10"/>
        <v>54.83</v>
      </c>
      <c r="CU6" s="21">
        <f t="shared" si="10"/>
        <v>66.53</v>
      </c>
      <c r="CV6" s="21">
        <f t="shared" si="10"/>
        <v>52.35</v>
      </c>
      <c r="CW6" s="20" t="str">
        <f>IF(CW7="","",IF(CW7="-","【-】","【"&amp;SUBSTITUTE(TEXT(CW7,"#,##0.00"),"-","△")&amp;"】"))</f>
        <v>【52.55】</v>
      </c>
      <c r="CX6" s="21">
        <f>IF(CX7="",NA(),CX7)</f>
        <v>75.180000000000007</v>
      </c>
      <c r="CY6" s="21">
        <f t="shared" ref="CY6:DG6" si="11">IF(CY7="",NA(),CY7)</f>
        <v>76.44</v>
      </c>
      <c r="CZ6" s="21">
        <f t="shared" si="11"/>
        <v>77.17</v>
      </c>
      <c r="DA6" s="21">
        <f t="shared" si="11"/>
        <v>78.94</v>
      </c>
      <c r="DB6" s="21">
        <f t="shared" si="11"/>
        <v>79.819999999999993</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93017</v>
      </c>
      <c r="D7" s="23">
        <v>47</v>
      </c>
      <c r="E7" s="23">
        <v>17</v>
      </c>
      <c r="F7" s="23">
        <v>5</v>
      </c>
      <c r="G7" s="23">
        <v>0</v>
      </c>
      <c r="H7" s="23" t="s">
        <v>98</v>
      </c>
      <c r="I7" s="23" t="s">
        <v>99</v>
      </c>
      <c r="J7" s="23" t="s">
        <v>100</v>
      </c>
      <c r="K7" s="23" t="s">
        <v>101</v>
      </c>
      <c r="L7" s="23" t="s">
        <v>102</v>
      </c>
      <c r="M7" s="23" t="s">
        <v>103</v>
      </c>
      <c r="N7" s="24" t="s">
        <v>104</v>
      </c>
      <c r="O7" s="24" t="s">
        <v>105</v>
      </c>
      <c r="P7" s="24">
        <v>17.399999999999999</v>
      </c>
      <c r="Q7" s="24">
        <v>87.06</v>
      </c>
      <c r="R7" s="24">
        <v>2200</v>
      </c>
      <c r="S7" s="24">
        <v>30886</v>
      </c>
      <c r="T7" s="24">
        <v>54.39</v>
      </c>
      <c r="U7" s="24">
        <v>567.86</v>
      </c>
      <c r="V7" s="24">
        <v>5371</v>
      </c>
      <c r="W7" s="24">
        <v>2.9</v>
      </c>
      <c r="X7" s="24">
        <v>1852.07</v>
      </c>
      <c r="Y7" s="24">
        <v>98.81</v>
      </c>
      <c r="Z7" s="24">
        <v>100.04</v>
      </c>
      <c r="AA7" s="24">
        <v>104.11</v>
      </c>
      <c r="AB7" s="24">
        <v>97.48</v>
      </c>
      <c r="AC7" s="24">
        <v>102.01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3554.24</v>
      </c>
      <c r="BK7" s="24">
        <v>789.46</v>
      </c>
      <c r="BL7" s="24">
        <v>826.83</v>
      </c>
      <c r="BM7" s="24">
        <v>867.83</v>
      </c>
      <c r="BN7" s="24">
        <v>791.76</v>
      </c>
      <c r="BO7" s="24">
        <v>900.82</v>
      </c>
      <c r="BP7" s="24">
        <v>809.19</v>
      </c>
      <c r="BQ7" s="24">
        <v>67.28</v>
      </c>
      <c r="BR7" s="24">
        <v>61.13</v>
      </c>
      <c r="BS7" s="24">
        <v>64.459999999999994</v>
      </c>
      <c r="BT7" s="24">
        <v>62.94</v>
      </c>
      <c r="BU7" s="24">
        <v>58.1</v>
      </c>
      <c r="BV7" s="24">
        <v>57.77</v>
      </c>
      <c r="BW7" s="24">
        <v>57.31</v>
      </c>
      <c r="BX7" s="24">
        <v>57.08</v>
      </c>
      <c r="BY7" s="24">
        <v>56.26</v>
      </c>
      <c r="BZ7" s="24">
        <v>52.94</v>
      </c>
      <c r="CA7" s="24">
        <v>57.02</v>
      </c>
      <c r="CB7" s="24">
        <v>171.94</v>
      </c>
      <c r="CC7" s="24">
        <v>190.6</v>
      </c>
      <c r="CD7" s="24">
        <v>182.9</v>
      </c>
      <c r="CE7" s="24">
        <v>188.17</v>
      </c>
      <c r="CF7" s="24">
        <v>202.9</v>
      </c>
      <c r="CG7" s="24">
        <v>274.35000000000002</v>
      </c>
      <c r="CH7" s="24">
        <v>273.52</v>
      </c>
      <c r="CI7" s="24">
        <v>274.99</v>
      </c>
      <c r="CJ7" s="24">
        <v>282.08999999999997</v>
      </c>
      <c r="CK7" s="24">
        <v>303.27999999999997</v>
      </c>
      <c r="CL7" s="24">
        <v>273.68</v>
      </c>
      <c r="CM7" s="24">
        <v>59.1</v>
      </c>
      <c r="CN7" s="24" t="s">
        <v>104</v>
      </c>
      <c r="CO7" s="24">
        <v>49.54</v>
      </c>
      <c r="CP7" s="24">
        <v>61.14</v>
      </c>
      <c r="CQ7" s="24">
        <v>61.06</v>
      </c>
      <c r="CR7" s="24">
        <v>50.68</v>
      </c>
      <c r="CS7" s="24">
        <v>50.14</v>
      </c>
      <c r="CT7" s="24">
        <v>54.83</v>
      </c>
      <c r="CU7" s="24">
        <v>66.53</v>
      </c>
      <c r="CV7" s="24">
        <v>52.35</v>
      </c>
      <c r="CW7" s="24">
        <v>52.55</v>
      </c>
      <c r="CX7" s="24">
        <v>75.180000000000007</v>
      </c>
      <c r="CY7" s="24">
        <v>76.44</v>
      </c>
      <c r="CZ7" s="24">
        <v>77.17</v>
      </c>
      <c r="DA7" s="24">
        <v>78.94</v>
      </c>
      <c r="DB7" s="24">
        <v>79.819999999999993</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池田　直斗</cp:lastModifiedBy>
  <cp:lastPrinted>2024-02-03T09:38:56Z</cp:lastPrinted>
  <dcterms:created xsi:type="dcterms:W3CDTF">2023-12-12T02:53:06Z</dcterms:created>
  <dcterms:modified xsi:type="dcterms:W3CDTF">2024-02-03T09:39:05Z</dcterms:modified>
  <cp:category/>
</cp:coreProperties>
</file>