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7D2D78FE-9373-4C0F-A028-5204A7FA93DF}" xr6:coauthVersionLast="47" xr6:coauthVersionMax="47" xr10:uidLastSave="{00000000-0000-0000-0000-000000000000}"/>
  <workbookProtection workbookAlgorithmName="SHA-512" workbookHashValue="3EkgGlWY/2qCgQlVmlYCdZcqngfpOXXlp6N3bL2dOT5kGm2cnA+Xw1FIYfZHqIrg9sjKWxJDlwdR16QRBJ5uXg==" workbookSaltValue="uUJ7chMd0zGW7IT+gd4jNw=="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AT10" i="4"/>
  <c r="AL10" i="4"/>
  <c r="AD10" i="4"/>
  <c r="I10" i="4"/>
  <c r="B10" i="4"/>
  <c r="I8" i="4"/>
</calcChain>
</file>

<file path=xl/sharedStrings.xml><?xml version="1.0" encoding="utf-8"?>
<sst xmlns="http://schemas.openxmlformats.org/spreadsheetml/2006/main" count="237" uniqueCount="119">
  <si>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</si>
  <si>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</si>
  <si>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</si>
  <si>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</si>
  <si>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</si>
  <si>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</si>
  <si>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</si>
  <si>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</si>
  <si>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</si>
  <si>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</si>
  <si>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</si>
  <si>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</si>
  <si>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</si>
  <si>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</si>
  <si>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</si>
  <si>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</si>
  <si>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</si>
  <si>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</si>
  <si>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</si>
  <si>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</si>
  <si>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</si>
  <si>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</si>
  <si>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</si>
  <si>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</si>
  <si>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</si>
  <si>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</si>
  <si>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</si>
  <si>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</si>
  <si>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</si>
  <si>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</si>
  <si>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</si>
  <si>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</si>
  <si>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</si>
  <si>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</si>
  <si>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</si>
  <si>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</si>
  <si>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</si>
  <si>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</si>
  <si>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</si>
  <si>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</si>
  <si>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</si>
  <si>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</si>
  <si>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</si>
  <si>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</si>
  <si>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</si>
  <si>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</si>
  <si>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</si>
  <si>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</si>
  <si>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</si>
  <si>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</si>
  <si>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</si>
  <si>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</si>
  <si>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</si>
  <si>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</si>
  <si>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</si>
  <si>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</si>
  <si>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</si>
  <si>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</si>
  <si>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</si>
  <si>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</si>
  <si>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</si>
  <si>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</si>
  <si>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</si>
  <si>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</si>
  <si>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</si>
  <si>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</si>
  <si>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</si>
  <si>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</si>
  <si>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</si>
  <si>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</si>
  <si>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</si>
  <si>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</si>
  <si>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</si>
  <si>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</si>
  <si>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</si>
  <si>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</si>
  <si>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</si>
  <si>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</si>
  <si>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</si>
  <si>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</si>
  <si>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</si>
  <si>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</si>
  <si>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</si>
  <si>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</si>
  <si>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</si>
  <si>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</si>
  <si>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</si>
  <si>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</si>
  <si>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</si>
  <si>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</si>
  <si>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</si>
  <si>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</si>
  <si>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</si>
  <si>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</si>
  <si>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</si>
  <si>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</si>
  <si>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</si>
  <si>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</si>
  <si>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</si>
  <si>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</si>
  <si>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</si>
  <si>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</si>
  <si>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</si>
  <si>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</si>
  <si>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</si>
  <si>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</si>
  <si>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</si>
  <si>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</si>
  <si>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</si>
  <si>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</si>
  <si>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</si>
  <si>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</si>
  <si>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</si>
  <si>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</si>
  <si>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</si>
  <si>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</si>
  <si>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経営の健全性・効率性については、類似団体平均値と比較して概ね良好な数値を示しているが、引き続き維持管理費等の削減に努める必要がある。
　併せて、水洗化率の向上や有収水量の増加による料金収入の確保を図るなど、更なる経営改善も必要である。</t>
    <phoneticPr fontId="4"/>
  </si>
  <si>
    <t>　平成１４年に供用開始をしてから２１年経過しているが、耐用年数を経過している施設はまだ無いため、修繕の実績はない。
　そのため、現在は老朽化対策等を実施していないが、今後は排水処理施設の機能診断を実施すると共に経営戦略を踏まえて、計画的に対策に取り組んでいく必要がある。</t>
    <phoneticPr fontId="4"/>
  </si>
  <si>
    <t>　④企業債残高対事業規模比率（正：0.00、誤：3,554.24　令和４年度決算状況調査第２４表１行１６列の記載誤り＝正：2,032,774、誤：0）は、一般会計繰入金により賄っているため、０となっている。
　⑤経費回収率は類似団体平均値を上回っている状況ではあるものの、約６割弱と使用料で賄えていないため、経費削減に努めるなど今後も経営改善に向けた取組が必要である。また、令和６年１０月に下水道使用料を引き上げたことによる効果を、令和６年度決算において確認する。
　⑥汚水処理原価は類似団体平均値を下回っているが、引き続き接続率の向上により有収水量の増加を図る取組が必要である。
　⑦施設利用率は、正確な数値を計測した年度と横ばいである（令和元年度＝正：41.09、誤：-　令和元年度決算状況調査第１０表１行４４列の記載誤り＝正：2,499、誤：0）。なお令和元年度から令和２年度については、計測機器の故障により正確な有収水量が計測できなかったため、推計により算出している。
　⑧水洗化率については年々微増していたが、令和５年度決算において微減となった。依然として低い水準であるため、今後も引き続き戸別訪問を実施するなど、水洗化率の向上を目指していく必要がある。</t>
    <rPh sb="139" eb="140">
      <t>ジャク</t>
    </rPh>
    <rPh sb="460" eb="462">
      <t>レイワ</t>
    </rPh>
    <rPh sb="463" eb="465">
      <t>ネンド</t>
    </rPh>
    <rPh sb="465" eb="467">
      <t>ケッサン</t>
    </rPh>
    <rPh sb="471" eb="473">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</si>
</sst>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5-4B47-9A56-E99A350827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C4E5-4B47-9A56-E99A350827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49.54</c:v>
                </c:pt>
                <c:pt idx="2">
                  <c:v>61.14</c:v>
                </c:pt>
                <c:pt idx="3">
                  <c:v>61.06</c:v>
                </c:pt>
                <c:pt idx="4">
                  <c:v>62.1</c:v>
                </c:pt>
              </c:numCache>
            </c:numRef>
          </c:val>
          <c:extLst>
            <c:ext xmlns:c16="http://schemas.microsoft.com/office/drawing/2014/chart" uri="{C3380CC4-5D6E-409C-BE32-E72D297353CC}">
              <c16:uniqueId val="{00000000-94C7-48FF-85A3-E200BAF1EF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4C7-48FF-85A3-E200BAF1EF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76.44</c:v>
                </c:pt>
                <c:pt idx="1">
                  <c:v>77.17</c:v>
                </c:pt>
                <c:pt idx="2">
                  <c:v>78.94</c:v>
                </c:pt>
                <c:pt idx="3">
                  <c:v>79.819999999999993</c:v>
                </c:pt>
                <c:pt idx="4">
                  <c:v>79.709999999999994</c:v>
                </c:pt>
              </c:numCache>
            </c:numRef>
          </c:val>
          <c:extLst>
            <c:ext xmlns:c16="http://schemas.microsoft.com/office/drawing/2014/chart" uri="{C3380CC4-5D6E-409C-BE32-E72D297353CC}">
              <c16:uniqueId val="{00000000-AAA3-4A41-9E74-F0D4E44E5B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AA3-4A41-9E74-F0D4E44E5B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100.04</c:v>
                </c:pt>
                <c:pt idx="1">
                  <c:v>104.11</c:v>
                </c:pt>
                <c:pt idx="2">
                  <c:v>97.48</c:v>
                </c:pt>
                <c:pt idx="3">
                  <c:v>102.01</c:v>
                </c:pt>
                <c:pt idx="4">
                  <c:v>95.18</c:v>
                </c:pt>
              </c:numCache>
            </c:numRef>
          </c:val>
          <c:extLst>
            <c:ext xmlns:c16="http://schemas.microsoft.com/office/drawing/2014/chart" uri="{C3380CC4-5D6E-409C-BE32-E72D297353CC}">
              <c16:uniqueId val="{00000000-7E92-439B-B8F6-C2A8314BA5D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92-439B-B8F6-C2A8314BA5D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C0-4930-885E-33C7F9FA35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C0-4930-885E-33C7F9FA35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3A-4F56-ABED-B8CDC81BCC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3A-4F56-ABED-B8CDC81BCC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34-47E2-B8D0-E98B180F43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34-47E2-B8D0-E98B180F43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C7-43B3-AF8C-18BB64518F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C7-43B3-AF8C-18BB64518F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3554.24</c:v>
                </c:pt>
                <c:pt idx="4">
                  <c:v>0</c:v>
                </c:pt>
              </c:numCache>
            </c:numRef>
          </c:val>
          <c:extLst>
            <c:ext xmlns:c16="http://schemas.microsoft.com/office/drawing/2014/chart" uri="{C3380CC4-5D6E-409C-BE32-E72D297353CC}">
              <c16:uniqueId val="{00000000-94F4-48B1-8EF7-6D6827C6D0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4F4-48B1-8EF7-6D6827C6D0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61.13</c:v>
                </c:pt>
                <c:pt idx="1">
                  <c:v>64.459999999999994</c:v>
                </c:pt>
                <c:pt idx="2">
                  <c:v>62.94</c:v>
                </c:pt>
                <c:pt idx="3">
                  <c:v>58.1</c:v>
                </c:pt>
                <c:pt idx="4">
                  <c:v>57.15</c:v>
                </c:pt>
              </c:numCache>
            </c:numRef>
          </c:val>
          <c:extLst>
            <c:ext xmlns:c16="http://schemas.microsoft.com/office/drawing/2014/chart" uri="{C3380CC4-5D6E-409C-BE32-E72D297353CC}">
              <c16:uniqueId val="{00000000-F53C-4F62-85B9-20D2598A93B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53C-4F62-85B9-20D2598A93B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190.6</c:v>
                </c:pt>
                <c:pt idx="1">
                  <c:v>182.9</c:v>
                </c:pt>
                <c:pt idx="2">
                  <c:v>188.17</c:v>
                </c:pt>
                <c:pt idx="3">
                  <c:v>202.9</c:v>
                </c:pt>
                <c:pt idx="4">
                  <c:v>207.25</c:v>
                </c:pt>
              </c:numCache>
            </c:numRef>
          </c:val>
          <c:extLst>
            <c:ext xmlns:c16="http://schemas.microsoft.com/office/drawing/2014/chart" uri="{C3380CC4-5D6E-409C-BE32-E72D297353CC}">
              <c16:uniqueId val="{00000000-D36C-4978-ACC7-0F66BD256B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36C-4978-ACC7-0F66BD256B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上三川町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31012</v>
      </c>
      <c r="AM8" s="45"/>
      <c r="AN8" s="45"/>
      <c r="AO8" s="45"/>
      <c r="AP8" s="45"/>
      <c r="AQ8" s="45"/>
      <c r="AR8" s="45"/>
      <c r="AS8" s="45"/>
      <c r="AT8" s="44">
        <f>データ!T6</f>
        <v>54.39</v>
      </c>
      <c r="AU8" s="44"/>
      <c r="AV8" s="44"/>
      <c r="AW8" s="44"/>
      <c r="AX8" s="44"/>
      <c r="AY8" s="44"/>
      <c r="AZ8" s="44"/>
      <c r="BA8" s="44"/>
      <c r="BB8" s="44">
        <f>データ!U6</f>
        <v>570.17999999999995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17.3</v>
      </c>
      <c r="Q10" s="44"/>
      <c r="R10" s="44"/>
      <c r="S10" s="44"/>
      <c r="T10" s="44"/>
      <c r="U10" s="44"/>
      <c r="V10" s="44"/>
      <c r="W10" s="44">
        <f>データ!Q6</f>
        <v>85.06</v>
      </c>
      <c r="X10" s="44"/>
      <c r="Y10" s="44"/>
      <c r="Z10" s="44"/>
      <c r="AA10" s="44"/>
      <c r="AB10" s="44"/>
      <c r="AC10" s="44"/>
      <c r="AD10" s="45">
        <f>データ!R6</f>
        <v>2200</v>
      </c>
      <c r="AE10" s="45"/>
      <c r="AF10" s="45"/>
      <c r="AG10" s="45"/>
      <c r="AH10" s="45"/>
      <c r="AI10" s="45"/>
      <c r="AJ10" s="45"/>
      <c r="AK10" s="2"/>
      <c r="AL10" s="45">
        <f>データ!V6</f>
        <v>5353</v>
      </c>
      <c r="AM10" s="45"/>
      <c r="AN10" s="45"/>
      <c r="AO10" s="45"/>
      <c r="AP10" s="45"/>
      <c r="AQ10" s="45"/>
      <c r="AR10" s="45"/>
      <c r="AS10" s="45"/>
      <c r="AT10" s="44">
        <f>データ!W6</f>
        <v>2.9</v>
      </c>
      <c r="AU10" s="44"/>
      <c r="AV10" s="44"/>
      <c r="AW10" s="44"/>
      <c r="AX10" s="44"/>
      <c r="AY10" s="44"/>
      <c r="AZ10" s="44"/>
      <c r="BA10" s="44"/>
      <c r="BB10" s="44">
        <f>データ!X6</f>
        <v>1845.86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NUa3/AwzvFUcJ+iYc3auW71/4oNZRfqlC05HyCVwOvNOfNAwfb8fMkhQSFzJ6vmU2M/OHP5ICB6nw1hq/aG67w==" saltValue="92zdEMwlb7xrGH5KYEZR9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93017</v>
      </c>
      <c r="D6" s="19">
        <f t="shared" si="3"/>
        <v>47</v>
      </c>
      <c r="E6" s="19">
        <f t="shared" si="3"/>
        <v>17</v>
      </c>
      <c r="F6" s="19">
        <f t="shared" si="3"/>
        <v>5</v>
      </c>
      <c r="G6" s="19">
        <f t="shared" si="3"/>
        <v>0</v>
      </c>
      <c r="H6" s="19" t="str">
        <f t="shared" si="3"/>
        <v>栃木県　上三川町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17.3</v>
      </c>
      <c r="Q6" s="20">
        <f t="shared" si="3"/>
        <v>85.06</v>
      </c>
      <c r="R6" s="20">
        <f t="shared" si="3"/>
        <v>2200</v>
      </c>
      <c r="S6" s="20">
        <f t="shared" si="3"/>
        <v>31012</v>
      </c>
      <c r="T6" s="20">
        <f t="shared" si="3"/>
        <v>54.39</v>
      </c>
      <c r="U6" s="20">
        <f t="shared" si="3"/>
        <v>570.17999999999995</v>
      </c>
      <c r="V6" s="20">
        <f t="shared" si="3"/>
        <v>5353</v>
      </c>
      <c r="W6" s="20">
        <f t="shared" si="3"/>
        <v>2.9</v>
      </c>
      <c r="X6" s="20">
        <f t="shared" si="3"/>
        <v>1845.86</v>
      </c>
      <c r="Y6" s="21">
        <f>IF(Y7="",NA(),Y7)</f>
        <v>100.04</v>
      </c>
      <c r="Z6" s="21">
        <f t="shared" ref="Z6:AH6" si="4">IF(Z7="",NA(),Z7)</f>
        <v>104.11</v>
      </c>
      <c r="AA6" s="21">
        <f t="shared" si="4"/>
        <v>97.48</v>
      </c>
      <c r="AB6" s="21">
        <f t="shared" si="4"/>
        <v>102.01</v>
      </c>
      <c r="AC6" s="21">
        <f t="shared" si="4"/>
        <v>95.18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3554.24</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61.13</v>
      </c>
      <c r="BR6" s="21">
        <f t="shared" ref="BR6:BZ6" si="8">IF(BR7="",NA(),BR7)</f>
        <v>64.459999999999994</v>
      </c>
      <c r="BS6" s="21">
        <f t="shared" si="8"/>
        <v>62.94</v>
      </c>
      <c r="BT6" s="21">
        <f t="shared" si="8"/>
        <v>58.1</v>
      </c>
      <c r="BU6" s="21">
        <f t="shared" si="8"/>
        <v>57.15</v>
      </c>
      <c r="BV6" s="21">
        <f t="shared" si="8"/>
        <v>57.31</v>
      </c>
      <c r="BW6" s="21">
        <f t="shared" si="8"/>
        <v>57.08</v>
      </c>
      <c r="BX6" s="21">
        <f t="shared" si="8"/>
        <v>56.26</v>
      </c>
      <c r="BY6" s="21">
        <f t="shared" si="8"/>
        <v>52.94</v>
      </c>
      <c r="BZ6" s="21">
        <f t="shared" si="8"/>
        <v>52.05</v>
      </c>
      <c r="CA6" s="20" t="str">
        <f>IF(CA7="","",IF(CA7="-","【-】","【"&amp;SUBSTITUTE(TEXT(CA7,"#,##0.00"),"-","△")&amp;"】"))</f>
        <v>【56.93】</v>
      </c>
      <c r="CB6" s="21">
        <f>IF(CB7="",NA(),CB7)</f>
        <v>190.6</v>
      </c>
      <c r="CC6" s="21">
        <f t="shared" ref="CC6:CK6" si="9">IF(CC7="",NA(),CC7)</f>
        <v>182.9</v>
      </c>
      <c r="CD6" s="21">
        <f t="shared" si="9"/>
        <v>188.17</v>
      </c>
      <c r="CE6" s="21">
        <f t="shared" si="9"/>
        <v>202.9</v>
      </c>
      <c r="CF6" s="21">
        <f t="shared" si="9"/>
        <v>207.25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49.54</v>
      </c>
      <c r="CO6" s="21">
        <f t="shared" si="10"/>
        <v>61.14</v>
      </c>
      <c r="CP6" s="21">
        <f t="shared" si="10"/>
        <v>61.06</v>
      </c>
      <c r="CQ6" s="21">
        <f t="shared" si="10"/>
        <v>62.1</v>
      </c>
      <c r="CR6" s="21">
        <f t="shared" si="10"/>
        <v>50.14</v>
      </c>
      <c r="CS6" s="21">
        <f t="shared" si="10"/>
        <v>54.83</v>
      </c>
      <c r="CT6" s="21">
        <f t="shared" si="10"/>
        <v>66.53</v>
      </c>
      <c r="CU6" s="21">
        <f t="shared" si="10"/>
        <v>52.35</v>
      </c>
      <c r="CV6" s="21">
        <f t="shared" si="10"/>
        <v>46.25</v>
      </c>
      <c r="CW6" s="20" t="str">
        <f>IF(CW7="","",IF(CW7="-","【-】","【"&amp;SUBSTITUTE(TEXT(CW7,"#,##0.00"),"-","△")&amp;"】"))</f>
        <v>【49.87】</v>
      </c>
      <c r="CX6" s="21">
        <f>IF(CX7="",NA(),CX7)</f>
        <v>76.44</v>
      </c>
      <c r="CY6" s="21">
        <f t="shared" ref="CY6:DG6" si="11">IF(CY7="",NA(),CY7)</f>
        <v>77.17</v>
      </c>
      <c r="CZ6" s="21">
        <f t="shared" si="11"/>
        <v>78.94</v>
      </c>
      <c r="DA6" s="21">
        <f t="shared" si="11"/>
        <v>79.819999999999993</v>
      </c>
      <c r="DB6" s="21">
        <f t="shared" si="11"/>
        <v>79.709999999999994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93017</v>
      </c>
      <c r="D7" s="23">
        <v>47</v>
      </c>
      <c r="E7" s="23">
        <v>17</v>
      </c>
      <c r="F7" s="23">
        <v>5</v>
      </c>
      <c r="G7" s="23">
        <v>0</v>
      </c>
      <c r="H7" s="23" t="s">
        <v>98</v>
      </c>
      <c r="I7" s="23" t="s">
        <v>99</v>
      </c>
      <c r="J7" s="23" t="s">
        <v>100</v>
      </c>
      <c r="K7" s="23" t="s">
        <v>101</v>
      </c>
      <c r="L7" s="23" t="s">
        <v>102</v>
      </c>
      <c r="M7" s="23" t="s">
        <v>103</v>
      </c>
      <c r="N7" s="24" t="s">
        <v>104</v>
      </c>
      <c r="O7" s="24" t="s">
        <v>105</v>
      </c>
      <c r="P7" s="24">
        <v>17.3</v>
      </c>
      <c r="Q7" s="24">
        <v>85.06</v>
      </c>
      <c r="R7" s="24">
        <v>2200</v>
      </c>
      <c r="S7" s="24">
        <v>31012</v>
      </c>
      <c r="T7" s="24">
        <v>54.39</v>
      </c>
      <c r="U7" s="24">
        <v>570.17999999999995</v>
      </c>
      <c r="V7" s="24">
        <v>5353</v>
      </c>
      <c r="W7" s="24">
        <v>2.9</v>
      </c>
      <c r="X7" s="24">
        <v>1845.86</v>
      </c>
      <c r="Y7" s="24">
        <v>100.04</v>
      </c>
      <c r="Z7" s="24">
        <v>104.11</v>
      </c>
      <c r="AA7" s="24">
        <v>97.48</v>
      </c>
      <c r="AB7" s="24">
        <v>102.01</v>
      </c>
      <c r="AC7" s="24">
        <v>95.18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3554.24</v>
      </c>
      <c r="BJ7" s="24">
        <v>0</v>
      </c>
      <c r="BK7" s="24">
        <v>826.83</v>
      </c>
      <c r="BL7" s="24">
        <v>867.83</v>
      </c>
      <c r="BM7" s="24">
        <v>791.76</v>
      </c>
      <c r="BN7" s="24">
        <v>900.82</v>
      </c>
      <c r="BO7" s="24">
        <v>839.21</v>
      </c>
      <c r="BP7" s="24">
        <v>785.1</v>
      </c>
      <c r="BQ7" s="24">
        <v>61.13</v>
      </c>
      <c r="BR7" s="24">
        <v>64.459999999999994</v>
      </c>
      <c r="BS7" s="24">
        <v>62.94</v>
      </c>
      <c r="BT7" s="24">
        <v>58.1</v>
      </c>
      <c r="BU7" s="24">
        <v>57.15</v>
      </c>
      <c r="BV7" s="24">
        <v>57.31</v>
      </c>
      <c r="BW7" s="24">
        <v>57.08</v>
      </c>
      <c r="BX7" s="24">
        <v>56.26</v>
      </c>
      <c r="BY7" s="24">
        <v>52.94</v>
      </c>
      <c r="BZ7" s="24">
        <v>52.05</v>
      </c>
      <c r="CA7" s="24">
        <v>56.93</v>
      </c>
      <c r="CB7" s="24">
        <v>190.6</v>
      </c>
      <c r="CC7" s="24">
        <v>182.9</v>
      </c>
      <c r="CD7" s="24">
        <v>188.17</v>
      </c>
      <c r="CE7" s="24">
        <v>202.9</v>
      </c>
      <c r="CF7" s="24">
        <v>207.25</v>
      </c>
      <c r="CG7" s="24">
        <v>273.52</v>
      </c>
      <c r="CH7" s="24">
        <v>274.99</v>
      </c>
      <c r="CI7" s="24">
        <v>282.08999999999997</v>
      </c>
      <c r="CJ7" s="24">
        <v>303.27999999999997</v>
      </c>
      <c r="CK7" s="24">
        <v>301.86</v>
      </c>
      <c r="CL7" s="24">
        <v>271.14999999999998</v>
      </c>
      <c r="CM7" s="24" t="s">
        <v>104</v>
      </c>
      <c r="CN7" s="24">
        <v>49.54</v>
      </c>
      <c r="CO7" s="24">
        <v>61.14</v>
      </c>
      <c r="CP7" s="24">
        <v>61.06</v>
      </c>
      <c r="CQ7" s="24">
        <v>62.1</v>
      </c>
      <c r="CR7" s="24">
        <v>50.14</v>
      </c>
      <c r="CS7" s="24">
        <v>54.83</v>
      </c>
      <c r="CT7" s="24">
        <v>66.53</v>
      </c>
      <c r="CU7" s="24">
        <v>52.35</v>
      </c>
      <c r="CV7" s="24">
        <v>46.25</v>
      </c>
      <c r="CW7" s="24">
        <v>49.87</v>
      </c>
      <c r="CX7" s="24">
        <v>76.44</v>
      </c>
      <c r="CY7" s="24">
        <v>77.17</v>
      </c>
      <c r="CZ7" s="24">
        <v>78.94</v>
      </c>
      <c r="DA7" s="24">
        <v>79.819999999999993</v>
      </c>
      <c r="DB7" s="24">
        <v>79.709999999999994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2025-01-30T02:15:29Z</cp:lastPrinted>
  <dcterms:created xsi:type="dcterms:W3CDTF">2025-01-24T07:33:46Z</dcterms:created>
  <dcterms:modified xsi:type="dcterms:W3CDTF">2025-02-28T11:41:50Z</dcterms:modified>
  <cp:category/>
</cp:coreProperties>
</file>