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rFhBMeDZ8uA3LB4J4pi5NEvjLVHF5e+drj39QwWUjuFFihe6vLZf+mOp09D1RKyROfflTZbMykIWqaxq3U8tnQ==" workbookSaltValue="lmCSJ9uf945gxrlGt0tGB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<sst xmlns="http://schemas.openxmlformats.org/spreadsheetml/2006/main" count="220" uniqueCount="108">
  <si>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</si>
  <si>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</si>
  <si>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</si>
  <si>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</si>
  <si>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</si>
  <si>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</si>
  <si>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</si>
  <si>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</si>
  <si>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</si>
  <si>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</si>
  <si>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</si>
  <si>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</si>
  <si>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</si>
  <si>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</si>
  <si>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</si>
  <si>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</si>
  <si>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</si>
  <si>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</si>
  <si>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</si>
  <si>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</si>
  <si>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</si>
  <si>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</si>
  <si>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</si>
  <si>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</si>
  <si>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</si>
  <si>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</si>
  <si>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</si>
  <si>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</si>
  <si>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</si>
  <si>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</si>
  <si>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</si>
  <si>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</si>
  <si>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</si>
  <si>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</si>
  <si>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</si>
  <si>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</si>
  <si>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</si>
  <si>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</si>
  <si>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</si>
  <si>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</si>
  <si>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</si>
  <si>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</si>
  <si>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</si>
  <si>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</si>
  <si>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</si>
  <si>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</si>
  <si>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</si>
  <si>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</si>
  <si>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</si>
  <si>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</si>
  <si>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</si>
  <si>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</si>
  <si>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</si>
  <si>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</si>
  <si>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</si>
  <si>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</si>
  <si>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</si>
  <si>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</si>
  <si>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</si>
  <si>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</si>
  <si>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</si>
  <si>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</si>
  <si>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</si>
  <si>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</si>
  <si>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</si>
  <si>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</si>
  <si>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</si>
  <si>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</si>
  <si>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</si>
  <si>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</si>
  <si>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</si>
  <si>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</si>
  <si>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</si>
  <si>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</si>
  <si>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</si>
  <si>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</si>
  <si>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</si>
  <si>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</si>
  <si>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</si>
  <si>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</si>
  <si>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</si>
  <si>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</si>
  <si>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</si>
  <si>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</si>
  <si>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</si>
  <si>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</si>
  <si>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</si>
  <si>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</si>
  <si>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</si>
  <si>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</si>
  <si>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</si>
  <si>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</si>
  <si>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</si>
  <si>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</si>
  <si>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</si>
  <si>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</si>
  <si>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</si>
  <si>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</si>
  <si>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</si>
  <si>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</si>
  <si>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</si>
  <si>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</si>
  <si>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</si>
  <si>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</si>
  <si>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</si>
  <si>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や②管路経年化率は類似団体平均値を下回っており、現時点では施設や管路の更新等の必要性は低いが、今後、施設等の老朽化が進み、更新等に係る費用が増大していくことが予測されるため、財源の確保や計画的な更新が必要である。
　また、管路の更新等を実施する際には、道路工事と同時施工を行うなど経費の削減を図る必要がある。</t>
    <phoneticPr fontId="4"/>
  </si>
  <si>
    <t>　経営の健全性・効率性を表す数値は概ね良好なものとなっている。しかしながら、給水に係る費用が水道料金で賄えていない状況であることから、今後も引き続き経費の削減や料金収入の確保等に努めていく必要がある。
　また、老朽化に伴う施設更新等については、令和元年度中に長期更新計画を策定予定である。給水人口や水需要の動向を踏まえ、更新対象の重点化や費用の平準化を図っていく。</t>
    <rPh sb="122" eb="124">
      <t>レイワ</t>
    </rPh>
    <rPh sb="124" eb="126">
      <t>ガンネン</t>
    </rPh>
    <rPh sb="126" eb="127">
      <t>ド</t>
    </rPh>
    <phoneticPr fontId="4"/>
  </si>
  <si>
    <t>　①経常収支比率は100％を超えており、類似団体平均値と比較しても良好な数値となっている。
　一方で、⑤料金回収率は100％及び類似団体平均値を下回っており、給水に係る費用が水道料金で賄えていない状況にある。
　③流動比率は100％を上回っており、短期的な債務に対する支払い能力は十分に確保されている。
　⑦施設利用率は上昇傾向にあり、類似団体平均値と比較して高い数値となっている。
　一方で、⑧有収率は減少傾向及び類似団体平均値と比較して低い数値となっており、収益につながりにくく、効率性が悪い状況にあると言える。
　これらのことから、更なる経費の削減等に努め、料金回収率の向上を目指すとともに、今後の給水人口や水需要の動向に注意しながら施設更新等を検討し、計画的に老朽管の更新等を行うことが必要である。特に、漏水対策については複数箇所での漏水の可能性があり、早急に対策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</si>
</sst>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0.56000000000000005</c:v>
                </c:pt>
                <c:pt idx="1">
                  <c:v>0.25</c:v>
                </c:pt>
                <c:pt idx="2">
                  <c:v>0.37</c:v>
                </c:pt>
                <c:pt idx="3">
                  <c:v>0.37</c:v>
                </c:pt>
                <c:pt idx="4">
                  <c:v>0.56999999999999995</c:v>
                </c:pt>
              </c:numCache>
            </c:numRef>
          </c:val>
          <c:extLst>
            <c:ext xmlns:c16="http://schemas.microsoft.com/office/drawing/2014/chart" uri="{C3380CC4-5D6E-409C-BE32-E72D297353CC}">
              <c16:uniqueId val="{00000000-6A71-478B-AA37-29C2BE2966B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6A71-478B-AA37-29C2BE2966B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51.1</c:v>
                </c:pt>
                <c:pt idx="1">
                  <c:v>53.31</c:v>
                </c:pt>
                <c:pt idx="2">
                  <c:v>56.54</c:v>
                </c:pt>
                <c:pt idx="3">
                  <c:v>58.93</c:v>
                </c:pt>
                <c:pt idx="4">
                  <c:v>61.19</c:v>
                </c:pt>
              </c:numCache>
            </c:numRef>
          </c:val>
          <c:extLst>
            <c:ext xmlns:c16="http://schemas.microsoft.com/office/drawing/2014/chart" uri="{C3380CC4-5D6E-409C-BE32-E72D297353CC}">
              <c16:uniqueId val="{00000000-4B51-446B-9873-8485F61DE6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4B51-446B-9873-8485F61DE6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84.44</c:v>
                </c:pt>
                <c:pt idx="1">
                  <c:v>82.35</c:v>
                </c:pt>
                <c:pt idx="2">
                  <c:v>78.040000000000006</c:v>
                </c:pt>
                <c:pt idx="3">
                  <c:v>75.989999999999995</c:v>
                </c:pt>
                <c:pt idx="4">
                  <c:v>73.41</c:v>
                </c:pt>
              </c:numCache>
            </c:numRef>
          </c:val>
          <c:extLst>
            <c:ext xmlns:c16="http://schemas.microsoft.com/office/drawing/2014/chart" uri="{C3380CC4-5D6E-409C-BE32-E72D297353CC}">
              <c16:uniqueId val="{00000000-F9CB-4B53-B2FB-9975F9BC13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F9CB-4B53-B2FB-9975F9BC13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112.62</c:v>
                </c:pt>
                <c:pt idx="1">
                  <c:v>114.42</c:v>
                </c:pt>
                <c:pt idx="2">
                  <c:v>116.68</c:v>
                </c:pt>
                <c:pt idx="3">
                  <c:v>112.77</c:v>
                </c:pt>
                <c:pt idx="4">
                  <c:v>116.57</c:v>
                </c:pt>
              </c:numCache>
            </c:numRef>
          </c:val>
          <c:extLst>
            <c:ext xmlns:c16="http://schemas.microsoft.com/office/drawing/2014/chart" uri="{C3380CC4-5D6E-409C-BE32-E72D297353CC}">
              <c16:uniqueId val="{00000000-174A-4D0C-837C-7E39357695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174A-4D0C-837C-7E39357695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41.16</c:v>
                </c:pt>
                <c:pt idx="1">
                  <c:v>43.04</c:v>
                </c:pt>
                <c:pt idx="2">
                  <c:v>44.95</c:v>
                </c:pt>
                <c:pt idx="3">
                  <c:v>46.76</c:v>
                </c:pt>
                <c:pt idx="4">
                  <c:v>48.44</c:v>
                </c:pt>
              </c:numCache>
            </c:numRef>
          </c:val>
          <c:extLst>
            <c:ext xmlns:c16="http://schemas.microsoft.com/office/drawing/2014/chart" uri="{C3380CC4-5D6E-409C-BE32-E72D297353CC}">
              <c16:uniqueId val="{00000000-819F-48AB-897A-D6EF6907FC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819F-48AB-897A-D6EF6907FC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0.82</c:v>
                </c:pt>
                <c:pt idx="1">
                  <c:v>0.81</c:v>
                </c:pt>
                <c:pt idx="2">
                  <c:v>0.68</c:v>
                </c:pt>
                <c:pt idx="3">
                  <c:v>0.89</c:v>
                </c:pt>
                <c:pt idx="4">
                  <c:v>2.21</c:v>
                </c:pt>
              </c:numCache>
            </c:numRef>
          </c:val>
          <c:extLst>
            <c:ext xmlns:c16="http://schemas.microsoft.com/office/drawing/2014/chart" uri="{C3380CC4-5D6E-409C-BE32-E72D297353CC}">
              <c16:uniqueId val="{00000000-D28A-4B77-84C0-0695E1C76FD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D28A-4B77-84C0-0695E1C76FD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24-4261-87DF-DC58A4972C2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1024-4261-87DF-DC58A4972C2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987.77</c:v>
                </c:pt>
                <c:pt idx="1">
                  <c:v>1057.32</c:v>
                </c:pt>
                <c:pt idx="2">
                  <c:v>1134.5</c:v>
                </c:pt>
                <c:pt idx="3">
                  <c:v>1174.6500000000001</c:v>
                </c:pt>
                <c:pt idx="4">
                  <c:v>1235.29</c:v>
                </c:pt>
              </c:numCache>
            </c:numRef>
          </c:val>
          <c:extLst>
            <c:ext xmlns:c16="http://schemas.microsoft.com/office/drawing/2014/chart" uri="{C3380CC4-5D6E-409C-BE32-E72D297353CC}">
              <c16:uniqueId val="{00000000-04F3-49F7-956A-A8774176174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04F3-49F7-956A-A8774176174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487.73</c:v>
                </c:pt>
                <c:pt idx="1">
                  <c:v>448.11</c:v>
                </c:pt>
                <c:pt idx="2">
                  <c:v>415.71</c:v>
                </c:pt>
                <c:pt idx="3">
                  <c:v>378.93</c:v>
                </c:pt>
                <c:pt idx="4">
                  <c:v>345</c:v>
                </c:pt>
              </c:numCache>
            </c:numRef>
          </c:val>
          <c:extLst>
            <c:ext xmlns:c16="http://schemas.microsoft.com/office/drawing/2014/chart" uri="{C3380CC4-5D6E-409C-BE32-E72D297353CC}">
              <c16:uniqueId val="{00000000-7555-4CB8-A797-B78375CF6B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7555-4CB8-A797-B78375CF6B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89.87</c:v>
                </c:pt>
                <c:pt idx="1">
                  <c:v>92.77</c:v>
                </c:pt>
                <c:pt idx="2">
                  <c:v>96.23</c:v>
                </c:pt>
                <c:pt idx="3">
                  <c:v>93.1</c:v>
                </c:pt>
                <c:pt idx="4">
                  <c:v>96.48</c:v>
                </c:pt>
              </c:numCache>
            </c:numRef>
          </c:val>
          <c:extLst>
            <c:ext xmlns:c16="http://schemas.microsoft.com/office/drawing/2014/chart" uri="{C3380CC4-5D6E-409C-BE32-E72D297353CC}">
              <c16:uniqueId val="{00000000-D779-4DEB-AA4D-BEEBBAA501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D779-4DEB-AA4D-BEEBBAA501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165.97</c:v>
                </c:pt>
                <c:pt idx="1">
                  <c:v>160.79</c:v>
                </c:pt>
                <c:pt idx="2">
                  <c:v>155.24</c:v>
                </c:pt>
                <c:pt idx="3">
                  <c:v>160.25</c:v>
                </c:pt>
                <c:pt idx="4">
                  <c:v>155.01</c:v>
                </c:pt>
              </c:numCache>
            </c:numRef>
          </c:val>
          <c:extLst>
            <c:ext xmlns:c16="http://schemas.microsoft.com/office/drawing/2014/chart" uri="{C3380CC4-5D6E-409C-BE32-E72D297353CC}">
              <c16:uniqueId val="{00000000-B99D-47A9-AA56-5637DE4D3D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B99D-47A9-AA56-5637DE4D3D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K30" sqref="BK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栃木県　上三川町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31232</v>
      </c>
      <c r="AM8" s="60"/>
      <c r="AN8" s="60"/>
      <c r="AO8" s="60"/>
      <c r="AP8" s="60"/>
      <c r="AQ8" s="60"/>
      <c r="AR8" s="60"/>
      <c r="AS8" s="60"/>
      <c r="AT8" s="51">
        <f>データ!$S$6</f>
        <v>54.39</v>
      </c>
      <c r="AU8" s="52"/>
      <c r="AV8" s="52"/>
      <c r="AW8" s="52"/>
      <c r="AX8" s="52"/>
      <c r="AY8" s="52"/>
      <c r="AZ8" s="52"/>
      <c r="BA8" s="52"/>
      <c r="BB8" s="53">
        <f>データ!$T$6</f>
        <v>574.22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84.22</v>
      </c>
      <c r="J10" s="52"/>
      <c r="K10" s="52"/>
      <c r="L10" s="52"/>
      <c r="M10" s="52"/>
      <c r="N10" s="52"/>
      <c r="O10" s="63"/>
      <c r="P10" s="53">
        <f>データ!$P$6</f>
        <v>89.49</v>
      </c>
      <c r="Q10" s="53"/>
      <c r="R10" s="53"/>
      <c r="S10" s="53"/>
      <c r="T10" s="53"/>
      <c r="U10" s="53"/>
      <c r="V10" s="53"/>
      <c r="W10" s="60">
        <f>データ!$Q$6</f>
        <v>3078</v>
      </c>
      <c r="X10" s="60"/>
      <c r="Y10" s="60"/>
      <c r="Z10" s="60"/>
      <c r="AA10" s="60"/>
      <c r="AB10" s="60"/>
      <c r="AC10" s="60"/>
      <c r="AD10" s="2"/>
      <c r="AE10" s="2"/>
      <c r="AF10" s="2"/>
      <c r="AG10" s="2"/>
      <c r="AH10" s="4"/>
      <c r="AI10" s="4"/>
      <c r="AJ10" s="4"/>
      <c r="AK10" s="4"/>
      <c r="AL10" s="60">
        <f>データ!$U$6</f>
        <v>27965</v>
      </c>
      <c r="AM10" s="60"/>
      <c r="AN10" s="60"/>
      <c r="AO10" s="60"/>
      <c r="AP10" s="60"/>
      <c r="AQ10" s="60"/>
      <c r="AR10" s="60"/>
      <c r="AS10" s="60"/>
      <c r="AT10" s="51">
        <f>データ!$V$6</f>
        <v>49.78</v>
      </c>
      <c r="AU10" s="52"/>
      <c r="AV10" s="52"/>
      <c r="AW10" s="52"/>
      <c r="AX10" s="52"/>
      <c r="AY10" s="52"/>
      <c r="AZ10" s="52"/>
      <c r="BA10" s="52"/>
      <c r="BB10" s="53">
        <f>データ!$W$6</f>
        <v>561.77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Ab9ByLW8hKV700Na1Sc1jxSQo3gstfbEz2vpsIy+VDQzjUsWmiGfHSR/A1zKlKUNoP1Edjt2mD4sxqYs0Fb2Q==" saltValue="6X+zzpPGZTmIBhs1J2vaP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93017</v>
      </c>
      <c r="D6" s="34">
        <f t="shared" si="3"/>
        <v>46</v>
      </c>
      <c r="E6" s="34">
        <f t="shared" si="3"/>
        <v>1</v>
      </c>
      <c r="F6" s="34">
        <f t="shared" si="3"/>
        <v>0</v>
      </c>
      <c r="G6" s="34">
        <f t="shared" si="3"/>
        <v>1</v>
      </c>
      <c r="H6" s="34" t="str">
        <f t="shared" si="3"/>
        <v>栃木県　上三川町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84.22</v>
      </c>
      <c r="P6" s="35">
        <f t="shared" si="3"/>
        <v>89.49</v>
      </c>
      <c r="Q6" s="35">
        <f t="shared" si="3"/>
        <v>3078</v>
      </c>
      <c r="R6" s="35">
        <f t="shared" si="3"/>
        <v>31232</v>
      </c>
      <c r="S6" s="35">
        <f t="shared" si="3"/>
        <v>54.39</v>
      </c>
      <c r="T6" s="35">
        <f t="shared" si="3"/>
        <v>574.22</v>
      </c>
      <c r="U6" s="35">
        <f t="shared" si="3"/>
        <v>27965</v>
      </c>
      <c r="V6" s="35">
        <f t="shared" si="3"/>
        <v>49.78</v>
      </c>
      <c r="W6" s="35">
        <f t="shared" si="3"/>
        <v>561.77</v>
      </c>
      <c r="X6" s="36">
        <f>IF(X7="",NA(),X7)</f>
        <v>112.62</v>
      </c>
      <c r="Y6" s="36">
        <f t="shared" ref="Y6:AG6" si="4">IF(Y7="",NA(),Y7)</f>
        <v>114.42</v>
      </c>
      <c r="Z6" s="36">
        <f t="shared" si="4"/>
        <v>116.68</v>
      </c>
      <c r="AA6" s="36">
        <f t="shared" si="4"/>
        <v>112.77</v>
      </c>
      <c r="AB6" s="36">
        <f t="shared" si="4"/>
        <v>116.57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987.77</v>
      </c>
      <c r="AU6" s="36">
        <f t="shared" ref="AU6:BC6" si="6">IF(AU7="",NA(),AU7)</f>
        <v>1057.32</v>
      </c>
      <c r="AV6" s="36">
        <f t="shared" si="6"/>
        <v>1134.5</v>
      </c>
      <c r="AW6" s="36">
        <f t="shared" si="6"/>
        <v>1174.6500000000001</v>
      </c>
      <c r="AX6" s="36">
        <f t="shared" si="6"/>
        <v>1235.29</v>
      </c>
      <c r="AY6" s="36">
        <f t="shared" si="6"/>
        <v>381.53</v>
      </c>
      <c r="AZ6" s="36">
        <f t="shared" si="6"/>
        <v>391.54</v>
      </c>
      <c r="BA6" s="36">
        <f t="shared" si="6"/>
        <v>384.34</v>
      </c>
      <c r="BB6" s="36">
        <f t="shared" si="6"/>
        <v>359.47</v>
      </c>
      <c r="BC6" s="36">
        <f t="shared" si="6"/>
        <v>369.69</v>
      </c>
      <c r="BD6" s="35" t="str">
        <f>IF(BD7="","",IF(BD7="-","【-】","【"&amp;SUBSTITUTE(TEXT(BD7,"#,##0.00"),"-","△")&amp;"】"))</f>
        <v>【261.93】</v>
      </c>
      <c r="BE6" s="36">
        <f>IF(BE7="",NA(),BE7)</f>
        <v>487.73</v>
      </c>
      <c r="BF6" s="36">
        <f t="shared" ref="BF6:BN6" si="7">IF(BF7="",NA(),BF7)</f>
        <v>448.11</v>
      </c>
      <c r="BG6" s="36">
        <f t="shared" si="7"/>
        <v>415.71</v>
      </c>
      <c r="BH6" s="36">
        <f t="shared" si="7"/>
        <v>378.93</v>
      </c>
      <c r="BI6" s="36">
        <f t="shared" si="7"/>
        <v>345</v>
      </c>
      <c r="BJ6" s="36">
        <f t="shared" si="7"/>
        <v>393.27</v>
      </c>
      <c r="BK6" s="36">
        <f t="shared" si="7"/>
        <v>386.97</v>
      </c>
      <c r="BL6" s="36">
        <f t="shared" si="7"/>
        <v>380.58</v>
      </c>
      <c r="BM6" s="36">
        <f t="shared" si="7"/>
        <v>401.79</v>
      </c>
      <c r="BN6" s="36">
        <f t="shared" si="7"/>
        <v>402.99</v>
      </c>
      <c r="BO6" s="35" t="str">
        <f>IF(BO7="","",IF(BO7="-","【-】","【"&amp;SUBSTITUTE(TEXT(BO7,"#,##0.00"),"-","△")&amp;"】"))</f>
        <v>【270.46】</v>
      </c>
      <c r="BP6" s="36">
        <f>IF(BP7="",NA(),BP7)</f>
        <v>89.87</v>
      </c>
      <c r="BQ6" s="36">
        <f t="shared" ref="BQ6:BY6" si="8">IF(BQ7="",NA(),BQ7)</f>
        <v>92.77</v>
      </c>
      <c r="BR6" s="36">
        <f t="shared" si="8"/>
        <v>96.23</v>
      </c>
      <c r="BS6" s="36">
        <f t="shared" si="8"/>
        <v>93.1</v>
      </c>
      <c r="BT6" s="36">
        <f t="shared" si="8"/>
        <v>96.48</v>
      </c>
      <c r="BU6" s="36">
        <f t="shared" si="8"/>
        <v>100.47</v>
      </c>
      <c r="BV6" s="36">
        <f t="shared" si="8"/>
        <v>101.72</v>
      </c>
      <c r="BW6" s="36">
        <f t="shared" si="8"/>
        <v>102.38</v>
      </c>
      <c r="BX6" s="36">
        <f t="shared" si="8"/>
        <v>100.12</v>
      </c>
      <c r="BY6" s="36">
        <f t="shared" si="8"/>
        <v>98.66</v>
      </c>
      <c r="BZ6" s="35" t="str">
        <f>IF(BZ7="","",IF(BZ7="-","【-】","【"&amp;SUBSTITUTE(TEXT(BZ7,"#,##0.00"),"-","△")&amp;"】"))</f>
        <v>【103.91】</v>
      </c>
      <c r="CA6" s="36">
        <f>IF(CA7="",NA(),CA7)</f>
        <v>165.97</v>
      </c>
      <c r="CB6" s="36">
        <f t="shared" ref="CB6:CJ6" si="9">IF(CB7="",NA(),CB7)</f>
        <v>160.79</v>
      </c>
      <c r="CC6" s="36">
        <f t="shared" si="9"/>
        <v>155.24</v>
      </c>
      <c r="CD6" s="36">
        <f t="shared" si="9"/>
        <v>160.25</v>
      </c>
      <c r="CE6" s="36">
        <f t="shared" si="9"/>
        <v>155.01</v>
      </c>
      <c r="CF6" s="36">
        <f t="shared" si="9"/>
        <v>169.82</v>
      </c>
      <c r="CG6" s="36">
        <f t="shared" si="9"/>
        <v>168.2</v>
      </c>
      <c r="CH6" s="36">
        <f t="shared" si="9"/>
        <v>168.67</v>
      </c>
      <c r="CI6" s="36">
        <f t="shared" si="9"/>
        <v>174.97</v>
      </c>
      <c r="CJ6" s="36">
        <f t="shared" si="9"/>
        <v>178.59</v>
      </c>
      <c r="CK6" s="35" t="str">
        <f>IF(CK7="","",IF(CK7="-","【-】","【"&amp;SUBSTITUTE(TEXT(CK7,"#,##0.00"),"-","△")&amp;"】"))</f>
        <v>【167.11】</v>
      </c>
      <c r="CL6" s="36">
        <f>IF(CL7="",NA(),CL7)</f>
        <v>51.1</v>
      </c>
      <c r="CM6" s="36">
        <f t="shared" ref="CM6:CU6" si="10">IF(CM7="",NA(),CM7)</f>
        <v>53.31</v>
      </c>
      <c r="CN6" s="36">
        <f t="shared" si="10"/>
        <v>56.54</v>
      </c>
      <c r="CO6" s="36">
        <f t="shared" si="10"/>
        <v>58.93</v>
      </c>
      <c r="CP6" s="36">
        <f t="shared" si="10"/>
        <v>61.19</v>
      </c>
      <c r="CQ6" s="36">
        <f t="shared" si="10"/>
        <v>55.13</v>
      </c>
      <c r="CR6" s="36">
        <f t="shared" si="10"/>
        <v>54.77</v>
      </c>
      <c r="CS6" s="36">
        <f t="shared" si="10"/>
        <v>54.92</v>
      </c>
      <c r="CT6" s="36">
        <f t="shared" si="10"/>
        <v>55.63</v>
      </c>
      <c r="CU6" s="36">
        <f t="shared" si="10"/>
        <v>55.03</v>
      </c>
      <c r="CV6" s="35" t="str">
        <f>IF(CV7="","",IF(CV7="-","【-】","【"&amp;SUBSTITUTE(TEXT(CV7,"#,##0.00"),"-","△")&amp;"】"))</f>
        <v>【60.27】</v>
      </c>
      <c r="CW6" s="36">
        <f>IF(CW7="",NA(),CW7)</f>
        <v>84.44</v>
      </c>
      <c r="CX6" s="36">
        <f t="shared" ref="CX6:DF6" si="11">IF(CX7="",NA(),CX7)</f>
        <v>82.35</v>
      </c>
      <c r="CY6" s="36">
        <f t="shared" si="11"/>
        <v>78.040000000000006</v>
      </c>
      <c r="CZ6" s="36">
        <f t="shared" si="11"/>
        <v>75.989999999999995</v>
      </c>
      <c r="DA6" s="36">
        <f t="shared" si="11"/>
        <v>73.41</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41.16</v>
      </c>
      <c r="DI6" s="36">
        <f t="shared" ref="DI6:DQ6" si="12">IF(DI7="",NA(),DI7)</f>
        <v>43.04</v>
      </c>
      <c r="DJ6" s="36">
        <f t="shared" si="12"/>
        <v>44.95</v>
      </c>
      <c r="DK6" s="36">
        <f t="shared" si="12"/>
        <v>46.76</v>
      </c>
      <c r="DL6" s="36">
        <f t="shared" si="12"/>
        <v>48.44</v>
      </c>
      <c r="DM6" s="36">
        <f t="shared" si="12"/>
        <v>46.66</v>
      </c>
      <c r="DN6" s="36">
        <f t="shared" si="12"/>
        <v>47.46</v>
      </c>
      <c r="DO6" s="36">
        <f t="shared" si="12"/>
        <v>48.49</v>
      </c>
      <c r="DP6" s="36">
        <f t="shared" si="12"/>
        <v>48.05</v>
      </c>
      <c r="DQ6" s="36">
        <f t="shared" si="12"/>
        <v>48.87</v>
      </c>
      <c r="DR6" s="35" t="str">
        <f>IF(DR7="","",IF(DR7="-","【-】","【"&amp;SUBSTITUTE(TEXT(DR7,"#,##0.00"),"-","△")&amp;"】"))</f>
        <v>【48.85】</v>
      </c>
      <c r="DS6" s="36">
        <f>IF(DS7="",NA(),DS7)</f>
        <v>0.82</v>
      </c>
      <c r="DT6" s="36">
        <f t="shared" ref="DT6:EB6" si="13">IF(DT7="",NA(),DT7)</f>
        <v>0.81</v>
      </c>
      <c r="DU6" s="36">
        <f t="shared" si="13"/>
        <v>0.68</v>
      </c>
      <c r="DV6" s="36">
        <f t="shared" si="13"/>
        <v>0.89</v>
      </c>
      <c r="DW6" s="36">
        <f t="shared" si="13"/>
        <v>2.21</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0.56000000000000005</v>
      </c>
      <c r="EE6" s="36">
        <f t="shared" ref="EE6:EM6" si="14">IF(EE7="",NA(),EE7)</f>
        <v>0.25</v>
      </c>
      <c r="EF6" s="36">
        <f t="shared" si="14"/>
        <v>0.37</v>
      </c>
      <c r="EG6" s="36">
        <f t="shared" si="14"/>
        <v>0.37</v>
      </c>
      <c r="EH6" s="36">
        <f t="shared" si="14"/>
        <v>0.56999999999999995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93017</v>
      </c>
      <c r="D7" s="38">
        <v>46</v>
      </c>
      <c r="E7" s="38">
        <v>1</v>
      </c>
      <c r="F7" s="38">
        <v>0</v>
      </c>
      <c r="G7" s="38">
        <v>1</v>
      </c>
      <c r="H7" s="38" t="s">
        <v>93</v>
      </c>
      <c r="I7" s="38" t="s">
        <v>94</v>
      </c>
      <c r="J7" s="38" t="s">
        <v>95</v>
      </c>
      <c r="K7" s="38" t="s">
        <v>96</v>
      </c>
      <c r="L7" s="38" t="s">
        <v>97</v>
      </c>
      <c r="M7" s="38" t="s">
        <v>98</v>
      </c>
      <c r="N7" s="39" t="s">
        <v>99</v>
      </c>
      <c r="O7" s="39">
        <v>84.22</v>
      </c>
      <c r="P7" s="39">
        <v>89.49</v>
      </c>
      <c r="Q7" s="39">
        <v>3078</v>
      </c>
      <c r="R7" s="39">
        <v>31232</v>
      </c>
      <c r="S7" s="39">
        <v>54.39</v>
      </c>
      <c r="T7" s="39">
        <v>574.22</v>
      </c>
      <c r="U7" s="39">
        <v>27965</v>
      </c>
      <c r="V7" s="39">
        <v>49.78</v>
      </c>
      <c r="W7" s="39">
        <v>561.77</v>
      </c>
      <c r="X7" s="39">
        <v>112.62</v>
      </c>
      <c r="Y7" s="39">
        <v>114.42</v>
      </c>
      <c r="Z7" s="39">
        <v>116.68</v>
      </c>
      <c r="AA7" s="39">
        <v>112.77</v>
      </c>
      <c r="AB7" s="39">
        <v>116.57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987.77</v>
      </c>
      <c r="AU7" s="39">
        <v>1057.32</v>
      </c>
      <c r="AV7" s="39">
        <v>1134.5</v>
      </c>
      <c r="AW7" s="39">
        <v>1174.6500000000001</v>
      </c>
      <c r="AX7" s="39">
        <v>1235.29</v>
      </c>
      <c r="AY7" s="39">
        <v>381.53</v>
      </c>
      <c r="AZ7" s="39">
        <v>391.54</v>
      </c>
      <c r="BA7" s="39">
        <v>384.34</v>
      </c>
      <c r="BB7" s="39">
        <v>359.47</v>
      </c>
      <c r="BC7" s="39">
        <v>369.69</v>
      </c>
      <c r="BD7" s="39">
        <v>261.93</v>
      </c>
      <c r="BE7" s="39">
        <v>487.73</v>
      </c>
      <c r="BF7" s="39">
        <v>448.11</v>
      </c>
      <c r="BG7" s="39">
        <v>415.71</v>
      </c>
      <c r="BH7" s="39">
        <v>378.93</v>
      </c>
      <c r="BI7" s="39">
        <v>345</v>
      </c>
      <c r="BJ7" s="39">
        <v>393.27</v>
      </c>
      <c r="BK7" s="39">
        <v>386.97</v>
      </c>
      <c r="BL7" s="39">
        <v>380.58</v>
      </c>
      <c r="BM7" s="39">
        <v>401.79</v>
      </c>
      <c r="BN7" s="39">
        <v>402.99</v>
      </c>
      <c r="BO7" s="39">
        <v>270.45999999999998</v>
      </c>
      <c r="BP7" s="39">
        <v>89.87</v>
      </c>
      <c r="BQ7" s="39">
        <v>92.77</v>
      </c>
      <c r="BR7" s="39">
        <v>96.23</v>
      </c>
      <c r="BS7" s="39">
        <v>93.1</v>
      </c>
      <c r="BT7" s="39">
        <v>96.48</v>
      </c>
      <c r="BU7" s="39">
        <v>100.47</v>
      </c>
      <c r="BV7" s="39">
        <v>101.72</v>
      </c>
      <c r="BW7" s="39">
        <v>102.38</v>
      </c>
      <c r="BX7" s="39">
        <v>100.12</v>
      </c>
      <c r="BY7" s="39">
        <v>98.66</v>
      </c>
      <c r="BZ7" s="39">
        <v>103.91</v>
      </c>
      <c r="CA7" s="39">
        <v>165.97</v>
      </c>
      <c r="CB7" s="39">
        <v>160.79</v>
      </c>
      <c r="CC7" s="39">
        <v>155.24</v>
      </c>
      <c r="CD7" s="39">
        <v>160.25</v>
      </c>
      <c r="CE7" s="39">
        <v>155.01</v>
      </c>
      <c r="CF7" s="39">
        <v>169.82</v>
      </c>
      <c r="CG7" s="39">
        <v>168.2</v>
      </c>
      <c r="CH7" s="39">
        <v>168.67</v>
      </c>
      <c r="CI7" s="39">
        <v>174.97</v>
      </c>
      <c r="CJ7" s="39">
        <v>178.59</v>
      </c>
      <c r="CK7" s="39">
        <v>167.11</v>
      </c>
      <c r="CL7" s="39">
        <v>51.1</v>
      </c>
      <c r="CM7" s="39">
        <v>53.31</v>
      </c>
      <c r="CN7" s="39">
        <v>56.54</v>
      </c>
      <c r="CO7" s="39">
        <v>58.93</v>
      </c>
      <c r="CP7" s="39">
        <v>61.19</v>
      </c>
      <c r="CQ7" s="39">
        <v>55.13</v>
      </c>
      <c r="CR7" s="39">
        <v>54.77</v>
      </c>
      <c r="CS7" s="39">
        <v>54.92</v>
      </c>
      <c r="CT7" s="39">
        <v>55.63</v>
      </c>
      <c r="CU7" s="39">
        <v>55.03</v>
      </c>
      <c r="CV7" s="39">
        <v>60.27</v>
      </c>
      <c r="CW7" s="39">
        <v>84.44</v>
      </c>
      <c r="CX7" s="39">
        <v>82.35</v>
      </c>
      <c r="CY7" s="39">
        <v>78.040000000000006</v>
      </c>
      <c r="CZ7" s="39">
        <v>75.989999999999995</v>
      </c>
      <c r="DA7" s="39">
        <v>73.41</v>
      </c>
      <c r="DB7" s="39">
        <v>83</v>
      </c>
      <c r="DC7" s="39">
        <v>82.89</v>
      </c>
      <c r="DD7" s="39">
        <v>82.66</v>
      </c>
      <c r="DE7" s="39">
        <v>82.04</v>
      </c>
      <c r="DF7" s="39">
        <v>81.900000000000006</v>
      </c>
      <c r="DG7" s="39">
        <v>89.92</v>
      </c>
      <c r="DH7" s="39">
        <v>41.16</v>
      </c>
      <c r="DI7" s="39">
        <v>43.04</v>
      </c>
      <c r="DJ7" s="39">
        <v>44.95</v>
      </c>
      <c r="DK7" s="39">
        <v>46.76</v>
      </c>
      <c r="DL7" s="39">
        <v>48.44</v>
      </c>
      <c r="DM7" s="39">
        <v>46.66</v>
      </c>
      <c r="DN7" s="39">
        <v>47.46</v>
      </c>
      <c r="DO7" s="39">
        <v>48.49</v>
      </c>
      <c r="DP7" s="39">
        <v>48.05</v>
      </c>
      <c r="DQ7" s="39">
        <v>48.87</v>
      </c>
      <c r="DR7" s="39">
        <v>48.85</v>
      </c>
      <c r="DS7" s="39">
        <v>0.82</v>
      </c>
      <c r="DT7" s="39">
        <v>0.81</v>
      </c>
      <c r="DU7" s="39">
        <v>0.68</v>
      </c>
      <c r="DV7" s="39">
        <v>0.89</v>
      </c>
      <c r="DW7" s="39">
        <v>2.21</v>
      </c>
      <c r="DX7" s="39">
        <v>9.85</v>
      </c>
      <c r="DY7" s="39">
        <v>9.7100000000000009</v>
      </c>
      <c r="DZ7" s="39">
        <v>12.79</v>
      </c>
      <c r="EA7" s="39">
        <v>13.39</v>
      </c>
      <c r="EB7" s="39">
        <v>14.85</v>
      </c>
      <c r="EC7" s="39">
        <v>17.8</v>
      </c>
      <c r="ED7" s="39">
        <v>0.56000000000000005</v>
      </c>
      <c r="EE7" s="39">
        <v>0.25</v>
      </c>
      <c r="EF7" s="39">
        <v>0.37</v>
      </c>
      <c r="EG7" s="39">
        <v>0.37</v>
      </c>
      <c r="EH7" s="39">
        <v>0.56999999999999995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2020-02-03T05:50:56Z</cp:lastPrinted>
  <dcterms:created xsi:type="dcterms:W3CDTF">2019-12-05T04:11:36Z</dcterms:created>
  <dcterms:modified xsi:type="dcterms:W3CDTF">2020-02-26T10:44:27Z</dcterms:modified>
  <cp:category/>
</cp:coreProperties>
</file>