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bIWu75wfG5W1AwO6WBOizUFS+2vSvc11DNFd+vTLnJuaB0JwBTpQn15tRcfAfO7Ud3is6nbMuVqhfkZS763/mA==" workbookSaltValue="8syzTzk5PXb/MSewcGt0W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<sst xmlns="http://schemas.openxmlformats.org/spreadsheetml/2006/main" count="228" uniqueCount="113">
  <si>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</si>
  <si>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</si>
  <si>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</si>
  <si>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</si>
  <si>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</si>
  <si>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</si>
  <si>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</si>
  <si>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</si>
  <si>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</si>
  <si>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</si>
  <si>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</si>
  <si>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</si>
  <si>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</si>
  <si>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</si>
  <si>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</si>
  <si>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</si>
  <si>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</si>
  <si>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</si>
  <si>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</si>
  <si>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</si>
  <si>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</si>
  <si>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</si>
  <si>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</si>
  <si>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</si>
  <si>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</si>
  <si>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</si>
  <si>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</si>
  <si>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</si>
  <si>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</si>
  <si>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</si>
  <si>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</si>
  <si>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</si>
  <si>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</si>
  <si>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</si>
  <si>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</si>
  <si>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</si>
  <si>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</si>
  <si>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</si>
  <si>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</si>
  <si>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</si>
  <si>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</si>
  <si>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</si>
  <si>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</si>
  <si>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</si>
  <si>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</si>
  <si>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</si>
  <si>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</si>
  <si>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</si>
  <si>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</si>
  <si>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</si>
  <si>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</si>
  <si>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</si>
  <si>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</si>
  <si>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</si>
  <si>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</si>
  <si>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</si>
  <si>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</si>
  <si>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</si>
  <si>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</si>
  <si>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</si>
  <si>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</si>
  <si>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</si>
  <si>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</si>
  <si>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</si>
  <si>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</si>
  <si>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</si>
  <si>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</si>
  <si>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</si>
  <si>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</si>
  <si>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</si>
  <si>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</si>
  <si>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</si>
  <si>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</si>
  <si>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</si>
  <si>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</si>
  <si>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</si>
  <si>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</si>
  <si>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</si>
  <si>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</si>
  <si>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</si>
  <si>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</si>
  <si>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</si>
  <si>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</si>
  <si>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</si>
  <si>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</si>
  <si>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</si>
  <si>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</si>
  <si>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</si>
  <si>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</si>
  <si>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</si>
  <si>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</si>
  <si>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</si>
  <si>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</si>
  <si>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</si>
  <si>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</si>
  <si>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</si>
  <si>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</si>
  <si>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</si>
  <si>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</si>
  <si>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</si>
  <si>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</si>
  <si>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</si>
  <si>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</si>
  <si>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</si>
  <si>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</si>
  <si>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</si>
  <si>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</si>
  <si>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</si>
  <si>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</si>
  <si>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</si>
  <si>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を表す数値は概ね良好なものとなっている。しかしながら、給水に係る費用が水道料金で賄えていない状況であることから、今後も引き続き経費の削減や料金収入の確保等に努めていく必要がある。
　また、老朽化に伴う施設更新等については、令和2年度に策定した新水道ビジョンをもとに、計画的に改修を行っていく必要がある。</t>
    <rPh sb="1" eb="3">
      <t>ケイエイ</t>
    </rPh>
    <rPh sb="4" eb="7">
      <t>ケンゼンセイ</t>
    </rPh>
    <rPh sb="8" eb="11">
      <t>コウリツセイ</t>
    </rPh>
    <rPh sb="12" eb="13">
      <t>アラワ</t>
    </rPh>
    <rPh sb="14" eb="16">
      <t>スウチ</t>
    </rPh>
    <rPh sb="17" eb="18">
      <t>オオム</t>
    </rPh>
    <rPh sb="19" eb="21">
      <t>リョウコウ</t>
    </rPh>
    <rPh sb="38" eb="40">
      <t>キュウスイ</t>
    </rPh>
    <rPh sb="41" eb="42">
      <t>カカワ</t>
    </rPh>
    <rPh sb="43" eb="45">
      <t>ヒヨウ</t>
    </rPh>
    <rPh sb="46" eb="50">
      <t>スイドウリョウキン</t>
    </rPh>
    <rPh sb="51" eb="52">
      <t>マカナ</t>
    </rPh>
    <rPh sb="57" eb="59">
      <t>ジョウキョウ</t>
    </rPh>
    <rPh sb="67" eb="69">
      <t>コンゴ</t>
    </rPh>
    <rPh sb="70" eb="71">
      <t>ヒ</t>
    </rPh>
    <rPh sb="72" eb="73">
      <t>ツヅ</t>
    </rPh>
    <rPh sb="74" eb="76">
      <t>ケイヒ</t>
    </rPh>
    <rPh sb="77" eb="79">
      <t>サクゲン</t>
    </rPh>
    <rPh sb="80" eb="82">
      <t>リョウキン</t>
    </rPh>
    <rPh sb="82" eb="84">
      <t>シュウニュウ</t>
    </rPh>
    <rPh sb="85" eb="88">
      <t>カクホトウ</t>
    </rPh>
    <rPh sb="89" eb="90">
      <t>ツト</t>
    </rPh>
    <rPh sb="94" eb="96">
      <t>ヒツヨウ</t>
    </rPh>
    <rPh sb="105" eb="108">
      <t>ロウキュウカ</t>
    </rPh>
    <rPh sb="109" eb="110">
      <t>トモナ</t>
    </rPh>
    <rPh sb="111" eb="115">
      <t>シセツコウシン</t>
    </rPh>
    <rPh sb="115" eb="116">
      <t>トウ</t>
    </rPh>
    <rPh sb="122" eb="124">
      <t>レイワ</t>
    </rPh>
    <rPh sb="125" eb="127">
      <t>ネンド</t>
    </rPh>
    <rPh sb="128" eb="130">
      <t>サクテイ</t>
    </rPh>
    <rPh sb="132" eb="133">
      <t>シン</t>
    </rPh>
    <rPh sb="133" eb="135">
      <t>スイドウ</t>
    </rPh>
    <rPh sb="144" eb="147">
      <t>ケイカクテキ</t>
    </rPh>
    <rPh sb="148" eb="150">
      <t>カイシュウ</t>
    </rPh>
    <rPh sb="151" eb="152">
      <t>オコナ</t>
    </rPh>
    <rPh sb="156" eb="158">
      <t>ヒツヨウ</t>
    </rPh>
    <phoneticPr fontId="4"/>
  </si>
  <si>
    <t>　①有形固定資産減価償却率は、昨年度に引き続き、類似団体平均値を上回っている。
　一方、②管路経年化率は類似団体平均値を下回っている。
　これらのことから、現時点では施設や管路の更新等の必要性は低いものの、今後、施設等の老朽化が進み、更新等に係る費用が増大していくことが予測されるため、財源の確保や計画的な更新が必要となってくる。
　また、管路の更新等を実施する際には、道路工事と同時施工を行う等、経費の削減を図ることも必要である。</t>
    <rPh sb="2" eb="8">
      <t>ユウケイコテイシサン</t>
    </rPh>
    <rPh sb="8" eb="13">
      <t>ゲンカショウキャクリツ</t>
    </rPh>
    <rPh sb="15" eb="18">
      <t>サクネンド</t>
    </rPh>
    <rPh sb="19" eb="20">
      <t>ヒ</t>
    </rPh>
    <rPh sb="21" eb="22">
      <t>ツヅ</t>
    </rPh>
    <rPh sb="24" eb="28">
      <t>ルイジダンタイ</t>
    </rPh>
    <rPh sb="28" eb="31">
      <t>ヘイキンチ</t>
    </rPh>
    <rPh sb="32" eb="34">
      <t>ウワマワ</t>
    </rPh>
    <rPh sb="41" eb="43">
      <t>イッポウ</t>
    </rPh>
    <rPh sb="45" eb="47">
      <t>カンロ</t>
    </rPh>
    <rPh sb="47" eb="51">
      <t>ケイネンカリツ</t>
    </rPh>
    <rPh sb="52" eb="54">
      <t>ルイジ</t>
    </rPh>
    <rPh sb="54" eb="56">
      <t>ダンタイ</t>
    </rPh>
    <rPh sb="56" eb="59">
      <t>ヘイキンチ</t>
    </rPh>
    <rPh sb="60" eb="61">
      <t>シタ</t>
    </rPh>
    <rPh sb="61" eb="62">
      <t>マワ</t>
    </rPh>
    <rPh sb="78" eb="81">
      <t>ゲンジテン</t>
    </rPh>
    <rPh sb="83" eb="85">
      <t>シセツ</t>
    </rPh>
    <rPh sb="86" eb="88">
      <t>カンロ</t>
    </rPh>
    <rPh sb="89" eb="91">
      <t>コウシン</t>
    </rPh>
    <rPh sb="91" eb="92">
      <t>トウ</t>
    </rPh>
    <rPh sb="93" eb="96">
      <t>ヒツヨウセイ</t>
    </rPh>
    <rPh sb="97" eb="98">
      <t>ヒク</t>
    </rPh>
    <rPh sb="103" eb="105">
      <t>コンゴ</t>
    </rPh>
    <rPh sb="106" eb="109">
      <t>シセツトウ</t>
    </rPh>
    <rPh sb="110" eb="112">
      <t>ロウキュウ</t>
    </rPh>
    <rPh sb="112" eb="113">
      <t>カ</t>
    </rPh>
    <rPh sb="114" eb="115">
      <t>スス</t>
    </rPh>
    <rPh sb="117" eb="120">
      <t>コウシントウ</t>
    </rPh>
    <rPh sb="121" eb="122">
      <t>カカ</t>
    </rPh>
    <rPh sb="123" eb="125">
      <t>ヒヨウ</t>
    </rPh>
    <rPh sb="126" eb="128">
      <t>ゾウダイ</t>
    </rPh>
    <rPh sb="135" eb="137">
      <t>ヨソク</t>
    </rPh>
    <rPh sb="143" eb="145">
      <t>ザイゲン</t>
    </rPh>
    <rPh sb="146" eb="148">
      <t>カクホ</t>
    </rPh>
    <rPh sb="149" eb="152">
      <t>ケイカクテキ</t>
    </rPh>
    <rPh sb="153" eb="155">
      <t>コウシン</t>
    </rPh>
    <rPh sb="156" eb="158">
      <t>ヒツヨウ</t>
    </rPh>
    <rPh sb="170" eb="172">
      <t>カンロ</t>
    </rPh>
    <rPh sb="173" eb="176">
      <t>コウシントウ</t>
    </rPh>
    <rPh sb="177" eb="179">
      <t>ジッシ</t>
    </rPh>
    <rPh sb="181" eb="182">
      <t>サイ</t>
    </rPh>
    <rPh sb="185" eb="189">
      <t>ドウロコウジ</t>
    </rPh>
    <rPh sb="190" eb="192">
      <t>ドウジ</t>
    </rPh>
    <rPh sb="192" eb="194">
      <t>セコウ</t>
    </rPh>
    <rPh sb="195" eb="196">
      <t>オコナ</t>
    </rPh>
    <rPh sb="197" eb="198">
      <t>トウ</t>
    </rPh>
    <rPh sb="199" eb="201">
      <t>ケイヒ</t>
    </rPh>
    <rPh sb="202" eb="204">
      <t>サクゲン</t>
    </rPh>
    <rPh sb="205" eb="206">
      <t>ハカ</t>
    </rPh>
    <rPh sb="210" eb="212">
      <t>ヒツヨウ</t>
    </rPh>
    <phoneticPr fontId="4"/>
  </si>
  <si>
    <t>　①経常収支比率は100％を超えており、良好な数値となっている。
　一方で、⑤料金回収率は100％を下回っており、給水に係る費用が水道料金で賄えていない状況にある。
　⑦施設利用率は類似団体平均値と比べて高い数値となっている。
　一方で、⑧有収率は2年連続で上昇しているものの、ここ数年減少傾向にあり、また、類似団体平均値と比較して低い数値となっており、収益につながりにくく、効率性が悪い状況にあると言える。
　これらのことから、更なる経費の削減等に努め、料金回収率の向上を目指すとともに、今後の給水人口や水需要の動向に注意しながら施設更新等を検討し、計画的に老朽管の更新等を行うことが必要である。
　特に、漏水対策については、水道本管から複数箇所での漏水の可能性があるため、引き続き対策を進めていく必要がある。</t>
    <rPh sb="2" eb="6">
      <t>ケイジョウシュウシ</t>
    </rPh>
    <rPh sb="6" eb="8">
      <t>ヒリツ</t>
    </rPh>
    <rPh sb="14" eb="15">
      <t>コ</t>
    </rPh>
    <rPh sb="20" eb="22">
      <t>リョウコウ</t>
    </rPh>
    <rPh sb="23" eb="25">
      <t>スウチ</t>
    </rPh>
    <rPh sb="34" eb="36">
      <t>イッポウ</t>
    </rPh>
    <rPh sb="39" eb="41">
      <t>リョウキン</t>
    </rPh>
    <rPh sb="41" eb="44">
      <t>カイシュウリツ</t>
    </rPh>
    <rPh sb="50" eb="52">
      <t>シタマワ</t>
    </rPh>
    <rPh sb="57" eb="59">
      <t>キュウスイ</t>
    </rPh>
    <rPh sb="60" eb="61">
      <t>カカ</t>
    </rPh>
    <rPh sb="62" eb="64">
      <t>ヒヨウ</t>
    </rPh>
    <rPh sb="65" eb="69">
      <t>スイドウリョウキン</t>
    </rPh>
    <rPh sb="70" eb="71">
      <t>マカナ</t>
    </rPh>
    <rPh sb="76" eb="78">
      <t>ジョウキョウ</t>
    </rPh>
    <rPh sb="85" eb="87">
      <t>シセツ</t>
    </rPh>
    <rPh sb="87" eb="90">
      <t>リヨウリツ</t>
    </rPh>
    <rPh sb="91" eb="95">
      <t>ルイジダンタイ</t>
    </rPh>
    <rPh sb="95" eb="98">
      <t>ヘイキンチ</t>
    </rPh>
    <rPh sb="99" eb="100">
      <t>クラ</t>
    </rPh>
    <rPh sb="102" eb="103">
      <t>タカ</t>
    </rPh>
    <rPh sb="104" eb="106">
      <t>スウチ</t>
    </rPh>
    <rPh sb="115" eb="117">
      <t>イッポウ</t>
    </rPh>
    <rPh sb="120" eb="123">
      <t>ユウシュウリツ</t>
    </rPh>
    <rPh sb="129" eb="131">
      <t>ジョウショウ</t>
    </rPh>
    <rPh sb="141" eb="143">
      <t>スウネン</t>
    </rPh>
    <rPh sb="143" eb="147">
      <t>ゲンショウケイコウ</t>
    </rPh>
    <rPh sb="154" eb="156">
      <t>ルイジ</t>
    </rPh>
    <rPh sb="156" eb="158">
      <t>ダンタイ</t>
    </rPh>
    <rPh sb="158" eb="161">
      <t>ヘイキンチ</t>
    </rPh>
    <rPh sb="162" eb="164">
      <t>ヒカク</t>
    </rPh>
    <rPh sb="166" eb="167">
      <t>ヒク</t>
    </rPh>
    <rPh sb="168" eb="170">
      <t>スウチ</t>
    </rPh>
    <rPh sb="177" eb="179">
      <t>シュウエキ</t>
    </rPh>
    <rPh sb="188" eb="191">
      <t>コウリツセイ</t>
    </rPh>
    <rPh sb="192" eb="193">
      <t>ワル</t>
    </rPh>
    <rPh sb="194" eb="196">
      <t>ジョウキョウ</t>
    </rPh>
    <rPh sb="200" eb="201">
      <t>イ</t>
    </rPh>
    <rPh sb="215" eb="216">
      <t>サラ</t>
    </rPh>
    <rPh sb="218" eb="220">
      <t>ケイヒ</t>
    </rPh>
    <rPh sb="221" eb="224">
      <t>サクゲントウ</t>
    </rPh>
    <rPh sb="225" eb="226">
      <t>ツト</t>
    </rPh>
    <rPh sb="228" eb="233">
      <t>リョウキンカイシュウリツ</t>
    </rPh>
    <rPh sb="234" eb="236">
      <t>コウジョウ</t>
    </rPh>
    <rPh sb="237" eb="239">
      <t>メザ</t>
    </rPh>
    <rPh sb="245" eb="247">
      <t>コンゴ</t>
    </rPh>
    <rPh sb="248" eb="250">
      <t>キュウスイ</t>
    </rPh>
    <rPh sb="250" eb="252">
      <t>ジンコウ</t>
    </rPh>
    <rPh sb="253" eb="256">
      <t>ミズジュヨウ</t>
    </rPh>
    <rPh sb="257" eb="259">
      <t>ドウコウ</t>
    </rPh>
    <rPh sb="260" eb="262">
      <t>チュウイ</t>
    </rPh>
    <rPh sb="266" eb="271">
      <t>シセツコウシントウ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</si>
</sst>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0.37</c:v>
                </c:pt>
                <c:pt idx="1">
                  <c:v>0.37</c:v>
                </c:pt>
                <c:pt idx="2">
                  <c:v>0.56999999999999995</c:v>
                </c:pt>
                <c:pt idx="3">
                  <c:v>0.37</c:v>
                </c:pt>
                <c:pt idx="4">
                  <c:v>0.46</c:v>
                </c:pt>
              </c:numCache>
            </c:numRef>
          </c:val>
          <c:extLst>
            <c:ext xmlns:c16="http://schemas.microsoft.com/office/drawing/2014/chart" uri="{C3380CC4-5D6E-409C-BE32-E72D297353CC}">
              <c16:uniqueId val="{00000000-6CB4-4A2B-B4E6-C80C3D4C93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6CB4-4A2B-B4E6-C80C3D4C93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56.54</c:v>
                </c:pt>
                <c:pt idx="1">
                  <c:v>58.93</c:v>
                </c:pt>
                <c:pt idx="2">
                  <c:v>61.19</c:v>
                </c:pt>
                <c:pt idx="3">
                  <c:v>60.55</c:v>
                </c:pt>
                <c:pt idx="4">
                  <c:v>59.8</c:v>
                </c:pt>
              </c:numCache>
            </c:numRef>
          </c:val>
          <c:extLst>
            <c:ext xmlns:c16="http://schemas.microsoft.com/office/drawing/2014/chart" uri="{C3380CC4-5D6E-409C-BE32-E72D297353CC}">
              <c16:uniqueId val="{00000000-F62C-4F8B-B88F-FFC14ED92D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F62C-4F8B-B88F-FFC14ED92D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78.040000000000006</c:v>
                </c:pt>
                <c:pt idx="1">
                  <c:v>75.989999999999995</c:v>
                </c:pt>
                <c:pt idx="2">
                  <c:v>73.41</c:v>
                </c:pt>
                <c:pt idx="3">
                  <c:v>74.94</c:v>
                </c:pt>
                <c:pt idx="4">
                  <c:v>76.27</c:v>
                </c:pt>
              </c:numCache>
            </c:numRef>
          </c:val>
          <c:extLst>
            <c:ext xmlns:c16="http://schemas.microsoft.com/office/drawing/2014/chart" uri="{C3380CC4-5D6E-409C-BE32-E72D297353CC}">
              <c16:uniqueId val="{00000000-EF8A-4085-97BF-935FF30EEE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EF8A-4085-97BF-935FF30EEE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116.68</c:v>
                </c:pt>
                <c:pt idx="1">
                  <c:v>112.77</c:v>
                </c:pt>
                <c:pt idx="2">
                  <c:v>116.57</c:v>
                </c:pt>
                <c:pt idx="3">
                  <c:v>112.02</c:v>
                </c:pt>
                <c:pt idx="4">
                  <c:v>107.28</c:v>
                </c:pt>
              </c:numCache>
            </c:numRef>
          </c:val>
          <c:extLst>
            <c:ext xmlns:c16="http://schemas.microsoft.com/office/drawing/2014/chart" uri="{C3380CC4-5D6E-409C-BE32-E72D297353CC}">
              <c16:uniqueId val="{00000000-3DAA-41D5-9329-DBB6FDDD84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3DAA-41D5-9329-DBB6FDDD84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44.95</c:v>
                </c:pt>
                <c:pt idx="1">
                  <c:v>46.76</c:v>
                </c:pt>
                <c:pt idx="2">
                  <c:v>48.44</c:v>
                </c:pt>
                <c:pt idx="3">
                  <c:v>50.28</c:v>
                </c:pt>
                <c:pt idx="4">
                  <c:v>51.82</c:v>
                </c:pt>
              </c:numCache>
            </c:numRef>
          </c:val>
          <c:extLst>
            <c:ext xmlns:c16="http://schemas.microsoft.com/office/drawing/2014/chart" uri="{C3380CC4-5D6E-409C-BE32-E72D297353CC}">
              <c16:uniqueId val="{00000000-CFA9-480D-8118-40D9EE2AC1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FA9-480D-8118-40D9EE2AC1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0.68</c:v>
                </c:pt>
                <c:pt idx="1">
                  <c:v>0.89</c:v>
                </c:pt>
                <c:pt idx="2">
                  <c:v>2.21</c:v>
                </c:pt>
                <c:pt idx="3">
                  <c:v>5.57</c:v>
                </c:pt>
                <c:pt idx="4">
                  <c:v>5.89</c:v>
                </c:pt>
              </c:numCache>
            </c:numRef>
          </c:val>
          <c:extLst>
            <c:ext xmlns:c16="http://schemas.microsoft.com/office/drawing/2014/chart" uri="{C3380CC4-5D6E-409C-BE32-E72D297353CC}">
              <c16:uniqueId val="{00000000-F2D6-4326-9A51-44418AB6E4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2D6-4326-9A51-44418AB6E4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F7-4AAE-AB82-8F79C83E1C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CF7-4AAE-AB82-8F79C83E1C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1134.5</c:v>
                </c:pt>
                <c:pt idx="1">
                  <c:v>1174.6500000000001</c:v>
                </c:pt>
                <c:pt idx="2">
                  <c:v>1235.29</c:v>
                </c:pt>
                <c:pt idx="3">
                  <c:v>1247.51</c:v>
                </c:pt>
                <c:pt idx="4">
                  <c:v>1209.73</c:v>
                </c:pt>
              </c:numCache>
            </c:numRef>
          </c:val>
          <c:extLst>
            <c:ext xmlns:c16="http://schemas.microsoft.com/office/drawing/2014/chart" uri="{C3380CC4-5D6E-409C-BE32-E72D297353CC}">
              <c16:uniqueId val="{00000000-15CA-444F-AE9C-D40BDDFA15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15CA-444F-AE9C-D40BDDFA15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415.71</c:v>
                </c:pt>
                <c:pt idx="1">
                  <c:v>378.93</c:v>
                </c:pt>
                <c:pt idx="2">
                  <c:v>345</c:v>
                </c:pt>
                <c:pt idx="3">
                  <c:v>308.95999999999998</c:v>
                </c:pt>
                <c:pt idx="4">
                  <c:v>277.7</c:v>
                </c:pt>
              </c:numCache>
            </c:numRef>
          </c:val>
          <c:extLst>
            <c:ext xmlns:c16="http://schemas.microsoft.com/office/drawing/2014/chart" uri="{C3380CC4-5D6E-409C-BE32-E72D297353CC}">
              <c16:uniqueId val="{00000000-7EF6-4EA9-B389-1010D4B4C1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7EF6-4EA9-B389-1010D4B4C1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96.23</c:v>
                </c:pt>
                <c:pt idx="1">
                  <c:v>93.1</c:v>
                </c:pt>
                <c:pt idx="2">
                  <c:v>96.48</c:v>
                </c:pt>
                <c:pt idx="3">
                  <c:v>95.04</c:v>
                </c:pt>
                <c:pt idx="4">
                  <c:v>96.62</c:v>
                </c:pt>
              </c:numCache>
            </c:numRef>
          </c:val>
          <c:extLst>
            <c:ext xmlns:c16="http://schemas.microsoft.com/office/drawing/2014/chart" uri="{C3380CC4-5D6E-409C-BE32-E72D297353CC}">
              <c16:uniqueId val="{00000000-0F83-41D2-9D45-4447435DDE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0F83-41D2-9D45-4447435DDE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155.24</c:v>
                </c:pt>
                <c:pt idx="1">
                  <c:v>160.25</c:v>
                </c:pt>
                <c:pt idx="2">
                  <c:v>155.01</c:v>
                </c:pt>
                <c:pt idx="3">
                  <c:v>157.44999999999999</c:v>
                </c:pt>
                <c:pt idx="4">
                  <c:v>154.83000000000001</c:v>
                </c:pt>
              </c:numCache>
            </c:numRef>
          </c:val>
          <c:extLst>
            <c:ext xmlns:c16="http://schemas.microsoft.com/office/drawing/2014/chart" uri="{C3380CC4-5D6E-409C-BE32-E72D297353CC}">
              <c16:uniqueId val="{00000000-7979-415F-A009-CF7EEB5D10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7979-415F-A009-CF7EEB5D10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上三川町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31285</v>
      </c>
      <c r="AM8" s="71"/>
      <c r="AN8" s="71"/>
      <c r="AO8" s="71"/>
      <c r="AP8" s="71"/>
      <c r="AQ8" s="71"/>
      <c r="AR8" s="71"/>
      <c r="AS8" s="71"/>
      <c r="AT8" s="67">
        <f>データ!$S$6</f>
        <v>54.39</v>
      </c>
      <c r="AU8" s="68"/>
      <c r="AV8" s="68"/>
      <c r="AW8" s="68"/>
      <c r="AX8" s="68"/>
      <c r="AY8" s="68"/>
      <c r="AZ8" s="68"/>
      <c r="BA8" s="68"/>
      <c r="BB8" s="70">
        <f>データ!$T$6</f>
        <v>575.20000000000005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86.74</v>
      </c>
      <c r="J10" s="68"/>
      <c r="K10" s="68"/>
      <c r="L10" s="68"/>
      <c r="M10" s="68"/>
      <c r="N10" s="68"/>
      <c r="O10" s="69"/>
      <c r="P10" s="70">
        <f>データ!$P$6</f>
        <v>90.48</v>
      </c>
      <c r="Q10" s="70"/>
      <c r="R10" s="70"/>
      <c r="S10" s="70"/>
      <c r="T10" s="70"/>
      <c r="U10" s="70"/>
      <c r="V10" s="70"/>
      <c r="W10" s="71">
        <f>データ!$Q$6</f>
        <v>3135</v>
      </c>
      <c r="X10" s="71"/>
      <c r="Y10" s="71"/>
      <c r="Z10" s="71"/>
      <c r="AA10" s="71"/>
      <c r="AB10" s="71"/>
      <c r="AC10" s="71"/>
      <c r="AD10" s="2"/>
      <c r="AE10" s="2"/>
      <c r="AF10" s="2"/>
      <c r="AG10" s="2"/>
      <c r="AH10" s="4"/>
      <c r="AI10" s="4"/>
      <c r="AJ10" s="4"/>
      <c r="AK10" s="4"/>
      <c r="AL10" s="71">
        <f>データ!$U$6</f>
        <v>28252</v>
      </c>
      <c r="AM10" s="71"/>
      <c r="AN10" s="71"/>
      <c r="AO10" s="71"/>
      <c r="AP10" s="71"/>
      <c r="AQ10" s="71"/>
      <c r="AR10" s="71"/>
      <c r="AS10" s="71"/>
      <c r="AT10" s="67">
        <f>データ!$V$6</f>
        <v>49.78</v>
      </c>
      <c r="AU10" s="68"/>
      <c r="AV10" s="68"/>
      <c r="AW10" s="68"/>
      <c r="AX10" s="68"/>
      <c r="AY10" s="68"/>
      <c r="AZ10" s="68"/>
      <c r="BA10" s="68"/>
      <c r="BB10" s="70">
        <f>データ!$W$6</f>
        <v>567.54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8vVw9tEpqthBZR+ZDpXTnG6qhw3ZnllxHpOOT7n/eyNv1pXTAkRHcOaxjbPI/Rbgmu8E+cfuFisDYfyi6iPDg==" saltValue="fKiyqOb6JsZhtHDs0H5E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93017</v>
      </c>
      <c r="D6" s="34">
        <f t="shared" si="3"/>
        <v>46</v>
      </c>
      <c r="E6" s="34">
        <f t="shared" si="3"/>
        <v>1</v>
      </c>
      <c r="F6" s="34">
        <f t="shared" si="3"/>
        <v>0</v>
      </c>
      <c r="G6" s="34">
        <f t="shared" si="3"/>
        <v>1</v>
      </c>
      <c r="H6" s="34" t="str">
        <f t="shared" si="3"/>
        <v>栃木県　上三川町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86.74</v>
      </c>
      <c r="P6" s="35">
        <f t="shared" si="3"/>
        <v>90.48</v>
      </c>
      <c r="Q6" s="35">
        <f t="shared" si="3"/>
        <v>3135</v>
      </c>
      <c r="R6" s="35">
        <f t="shared" si="3"/>
        <v>31285</v>
      </c>
      <c r="S6" s="35">
        <f t="shared" si="3"/>
        <v>54.39</v>
      </c>
      <c r="T6" s="35">
        <f t="shared" si="3"/>
        <v>575.20000000000005</v>
      </c>
      <c r="U6" s="35">
        <f t="shared" si="3"/>
        <v>28252</v>
      </c>
      <c r="V6" s="35">
        <f t="shared" si="3"/>
        <v>49.78</v>
      </c>
      <c r="W6" s="35">
        <f t="shared" si="3"/>
        <v>567.54</v>
      </c>
      <c r="X6" s="36">
        <f>IF(X7="",NA(),X7)</f>
        <v>116.68</v>
      </c>
      <c r="Y6" s="36">
        <f t="shared" ref="Y6:AG6" si="4">IF(Y7="",NA(),Y7)</f>
        <v>112.77</v>
      </c>
      <c r="Z6" s="36">
        <f t="shared" si="4"/>
        <v>116.57</v>
      </c>
      <c r="AA6" s="36">
        <f t="shared" si="4"/>
        <v>112.02</v>
      </c>
      <c r="AB6" s="36">
        <f t="shared" si="4"/>
        <v>107.28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1134.5</v>
      </c>
      <c r="AU6" s="36">
        <f t="shared" ref="AU6:BC6" si="6">IF(AU7="",NA(),AU7)</f>
        <v>1174.6500000000001</v>
      </c>
      <c r="AV6" s="36">
        <f t="shared" si="6"/>
        <v>1235.29</v>
      </c>
      <c r="AW6" s="36">
        <f t="shared" si="6"/>
        <v>1247.51</v>
      </c>
      <c r="AX6" s="36">
        <f t="shared" si="6"/>
        <v>1209.73</v>
      </c>
      <c r="AY6" s="36">
        <f t="shared" si="6"/>
        <v>384.34</v>
      </c>
      <c r="AZ6" s="36">
        <f t="shared" si="6"/>
        <v>359.47</v>
      </c>
      <c r="BA6" s="36">
        <f t="shared" si="6"/>
        <v>369.69</v>
      </c>
      <c r="BB6" s="36">
        <f t="shared" si="6"/>
        <v>379.08</v>
      </c>
      <c r="BC6" s="36">
        <f t="shared" si="6"/>
        <v>367.55</v>
      </c>
      <c r="BD6" s="35" t="str">
        <f>IF(BD7="","",IF(BD7="-","【-】","【"&amp;SUBSTITUTE(TEXT(BD7,"#,##0.00"),"-","△")&amp;"】"))</f>
        <v>【260.31】</v>
      </c>
      <c r="BE6" s="36">
        <f>IF(BE7="",NA(),BE7)</f>
        <v>415.71</v>
      </c>
      <c r="BF6" s="36">
        <f t="shared" ref="BF6:BN6" si="7">IF(BF7="",NA(),BF7)</f>
        <v>378.93</v>
      </c>
      <c r="BG6" s="36">
        <f t="shared" si="7"/>
        <v>345</v>
      </c>
      <c r="BH6" s="36">
        <f t="shared" si="7"/>
        <v>308.95999999999998</v>
      </c>
      <c r="BI6" s="36">
        <f t="shared" si="7"/>
        <v>277.7</v>
      </c>
      <c r="BJ6" s="36">
        <f t="shared" si="7"/>
        <v>380.58</v>
      </c>
      <c r="BK6" s="36">
        <f t="shared" si="7"/>
        <v>401.79</v>
      </c>
      <c r="BL6" s="36">
        <f t="shared" si="7"/>
        <v>402.99</v>
      </c>
      <c r="BM6" s="36">
        <f t="shared" si="7"/>
        <v>398.98</v>
      </c>
      <c r="BN6" s="36">
        <f t="shared" si="7"/>
        <v>418.68</v>
      </c>
      <c r="BO6" s="35" t="str">
        <f>IF(BO7="","",IF(BO7="-","【-】","【"&amp;SUBSTITUTE(TEXT(BO7,"#,##0.00"),"-","△")&amp;"】"))</f>
        <v>【275.67】</v>
      </c>
      <c r="BP6" s="36">
        <f>IF(BP7="",NA(),BP7)</f>
        <v>96.23</v>
      </c>
      <c r="BQ6" s="36">
        <f t="shared" ref="BQ6:BY6" si="8">IF(BQ7="",NA(),BQ7)</f>
        <v>93.1</v>
      </c>
      <c r="BR6" s="36">
        <f t="shared" si="8"/>
        <v>96.48</v>
      </c>
      <c r="BS6" s="36">
        <f t="shared" si="8"/>
        <v>95.04</v>
      </c>
      <c r="BT6" s="36">
        <f t="shared" si="8"/>
        <v>96.62</v>
      </c>
      <c r="BU6" s="36">
        <f t="shared" si="8"/>
        <v>102.38</v>
      </c>
      <c r="BV6" s="36">
        <f t="shared" si="8"/>
        <v>100.12</v>
      </c>
      <c r="BW6" s="36">
        <f t="shared" si="8"/>
        <v>98.66</v>
      </c>
      <c r="BX6" s="36">
        <f t="shared" si="8"/>
        <v>98.64</v>
      </c>
      <c r="BY6" s="36">
        <f t="shared" si="8"/>
        <v>94.78</v>
      </c>
      <c r="BZ6" s="35" t="str">
        <f>IF(BZ7="","",IF(BZ7="-","【-】","【"&amp;SUBSTITUTE(TEXT(BZ7,"#,##0.00"),"-","△")&amp;"】"))</f>
        <v>【100.05】</v>
      </c>
      <c r="CA6" s="36">
        <f>IF(CA7="",NA(),CA7)</f>
        <v>155.24</v>
      </c>
      <c r="CB6" s="36">
        <f t="shared" ref="CB6:CJ6" si="9">IF(CB7="",NA(),CB7)</f>
        <v>160.25</v>
      </c>
      <c r="CC6" s="36">
        <f t="shared" si="9"/>
        <v>155.01</v>
      </c>
      <c r="CD6" s="36">
        <f t="shared" si="9"/>
        <v>157.44999999999999</v>
      </c>
      <c r="CE6" s="36">
        <f t="shared" si="9"/>
        <v>154.83000000000001</v>
      </c>
      <c r="CF6" s="36">
        <f t="shared" si="9"/>
        <v>168.67</v>
      </c>
      <c r="CG6" s="36">
        <f t="shared" si="9"/>
        <v>174.97</v>
      </c>
      <c r="CH6" s="36">
        <f t="shared" si="9"/>
        <v>178.59</v>
      </c>
      <c r="CI6" s="36">
        <f t="shared" si="9"/>
        <v>178.92</v>
      </c>
      <c r="CJ6" s="36">
        <f t="shared" si="9"/>
        <v>181.3</v>
      </c>
      <c r="CK6" s="35" t="str">
        <f>IF(CK7="","",IF(CK7="-","【-】","【"&amp;SUBSTITUTE(TEXT(CK7,"#,##0.00"),"-","△")&amp;"】"))</f>
        <v>【166.40】</v>
      </c>
      <c r="CL6" s="36">
        <f>IF(CL7="",NA(),CL7)</f>
        <v>56.54</v>
      </c>
      <c r="CM6" s="36">
        <f t="shared" ref="CM6:CU6" si="10">IF(CM7="",NA(),CM7)</f>
        <v>58.93</v>
      </c>
      <c r="CN6" s="36">
        <f t="shared" si="10"/>
        <v>61.19</v>
      </c>
      <c r="CO6" s="36">
        <f t="shared" si="10"/>
        <v>60.55</v>
      </c>
      <c r="CP6" s="36">
        <f t="shared" si="10"/>
        <v>59.8</v>
      </c>
      <c r="CQ6" s="36">
        <f t="shared" si="10"/>
        <v>54.92</v>
      </c>
      <c r="CR6" s="36">
        <f t="shared" si="10"/>
        <v>55.63</v>
      </c>
      <c r="CS6" s="36">
        <f t="shared" si="10"/>
        <v>55.03</v>
      </c>
      <c r="CT6" s="36">
        <f t="shared" si="10"/>
        <v>55.14</v>
      </c>
      <c r="CU6" s="36">
        <f t="shared" si="10"/>
        <v>55.89</v>
      </c>
      <c r="CV6" s="35" t="str">
        <f>IF(CV7="","",IF(CV7="-","【-】","【"&amp;SUBSTITUTE(TEXT(CV7,"#,##0.00"),"-","△")&amp;"】"))</f>
        <v>【60.69】</v>
      </c>
      <c r="CW6" s="36">
        <f>IF(CW7="",NA(),CW7)</f>
        <v>78.040000000000006</v>
      </c>
      <c r="CX6" s="36">
        <f t="shared" ref="CX6:DF6" si="11">IF(CX7="",NA(),CX7)</f>
        <v>75.989999999999995</v>
      </c>
      <c r="CY6" s="36">
        <f t="shared" si="11"/>
        <v>73.41</v>
      </c>
      <c r="CZ6" s="36">
        <f t="shared" si="11"/>
        <v>74.94</v>
      </c>
      <c r="DA6" s="36">
        <f t="shared" si="11"/>
        <v>76.27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44.95</v>
      </c>
      <c r="DI6" s="36">
        <f t="shared" ref="DI6:DQ6" si="12">IF(DI7="",NA(),DI7)</f>
        <v>46.76</v>
      </c>
      <c r="DJ6" s="36">
        <f t="shared" si="12"/>
        <v>48.44</v>
      </c>
      <c r="DK6" s="36">
        <f t="shared" si="12"/>
        <v>50.28</v>
      </c>
      <c r="DL6" s="36">
        <f t="shared" si="12"/>
        <v>51.82</v>
      </c>
      <c r="DM6" s="36">
        <f t="shared" si="12"/>
        <v>48.49</v>
      </c>
      <c r="DN6" s="36">
        <f t="shared" si="12"/>
        <v>48.05</v>
      </c>
      <c r="DO6" s="36">
        <f t="shared" si="12"/>
        <v>48.87</v>
      </c>
      <c r="DP6" s="36">
        <f t="shared" si="12"/>
        <v>49.92</v>
      </c>
      <c r="DQ6" s="36">
        <f t="shared" si="12"/>
        <v>50.63</v>
      </c>
      <c r="DR6" s="35" t="str">
        <f>IF(DR7="","",IF(DR7="-","【-】","【"&amp;SUBSTITUTE(TEXT(DR7,"#,##0.00"),"-","△")&amp;"】"))</f>
        <v>【50.19】</v>
      </c>
      <c r="DS6" s="36">
        <f>IF(DS7="",NA(),DS7)</f>
        <v>0.68</v>
      </c>
      <c r="DT6" s="36">
        <f t="shared" ref="DT6:EB6" si="13">IF(DT7="",NA(),DT7)</f>
        <v>0.89</v>
      </c>
      <c r="DU6" s="36">
        <f t="shared" si="13"/>
        <v>2.21</v>
      </c>
      <c r="DV6" s="36">
        <f t="shared" si="13"/>
        <v>5.57</v>
      </c>
      <c r="DW6" s="36">
        <f t="shared" si="13"/>
        <v>5.89</v>
      </c>
      <c r="DX6" s="36">
        <f t="shared" si="13"/>
        <v>12.79</v>
      </c>
      <c r="DY6" s="36">
        <f t="shared" si="13"/>
        <v>13.39</v>
      </c>
      <c r="DZ6" s="36">
        <f t="shared" si="13"/>
        <v>14.85</v>
      </c>
      <c r="EA6" s="36">
        <f t="shared" si="13"/>
        <v>16.88</v>
      </c>
      <c r="EB6" s="36">
        <f t="shared" si="13"/>
        <v>18.28</v>
      </c>
      <c r="EC6" s="35" t="str">
        <f>IF(EC7="","",IF(EC7="-","【-】","【"&amp;SUBSTITUTE(TEXT(EC7,"#,##0.00"),"-","△")&amp;"】"))</f>
        <v>【20.63】</v>
      </c>
      <c r="ED6" s="36">
        <f>IF(ED7="",NA(),ED7)</f>
        <v>0.37</v>
      </c>
      <c r="EE6" s="36">
        <f t="shared" ref="EE6:EM6" si="14">IF(EE7="",NA(),EE7)</f>
        <v>0.37</v>
      </c>
      <c r="EF6" s="36">
        <f t="shared" si="14"/>
        <v>0.56999999999999995</v>
      </c>
      <c r="EG6" s="36">
        <f t="shared" si="14"/>
        <v>0.37</v>
      </c>
      <c r="EH6" s="36">
        <f t="shared" si="14"/>
        <v>0.46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93017</v>
      </c>
      <c r="D7" s="38">
        <v>46</v>
      </c>
      <c r="E7" s="38">
        <v>1</v>
      </c>
      <c r="F7" s="38">
        <v>0</v>
      </c>
      <c r="G7" s="38">
        <v>1</v>
      </c>
      <c r="H7" s="38" t="s">
        <v>92</v>
      </c>
      <c r="I7" s="38" t="s">
        <v>93</v>
      </c>
      <c r="J7" s="38" t="s">
        <v>94</v>
      </c>
      <c r="K7" s="38" t="s">
        <v>95</v>
      </c>
      <c r="L7" s="38" t="s">
        <v>96</v>
      </c>
      <c r="M7" s="38" t="s">
        <v>97</v>
      </c>
      <c r="N7" s="39" t="s">
        <v>98</v>
      </c>
      <c r="O7" s="39">
        <v>86.74</v>
      </c>
      <c r="P7" s="39">
        <v>90.48</v>
      </c>
      <c r="Q7" s="39">
        <v>3135</v>
      </c>
      <c r="R7" s="39">
        <v>31285</v>
      </c>
      <c r="S7" s="39">
        <v>54.39</v>
      </c>
      <c r="T7" s="39">
        <v>575.20000000000005</v>
      </c>
      <c r="U7" s="39">
        <v>28252</v>
      </c>
      <c r="V7" s="39">
        <v>49.78</v>
      </c>
      <c r="W7" s="39">
        <v>567.54</v>
      </c>
      <c r="X7" s="39">
        <v>116.68</v>
      </c>
      <c r="Y7" s="39">
        <v>112.77</v>
      </c>
      <c r="Z7" s="39">
        <v>116.57</v>
      </c>
      <c r="AA7" s="39">
        <v>112.02</v>
      </c>
      <c r="AB7" s="39">
        <v>107.28</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1134.5</v>
      </c>
      <c r="AU7" s="39">
        <v>1174.6500000000001</v>
      </c>
      <c r="AV7" s="39">
        <v>1235.29</v>
      </c>
      <c r="AW7" s="39">
        <v>1247.51</v>
      </c>
      <c r="AX7" s="39">
        <v>1209.73</v>
      </c>
      <c r="AY7" s="39">
        <v>384.34</v>
      </c>
      <c r="AZ7" s="39">
        <v>359.47</v>
      </c>
      <c r="BA7" s="39">
        <v>369.69</v>
      </c>
      <c r="BB7" s="39">
        <v>379.08</v>
      </c>
      <c r="BC7" s="39">
        <v>367.55</v>
      </c>
      <c r="BD7" s="39">
        <v>260.31</v>
      </c>
      <c r="BE7" s="39">
        <v>415.71</v>
      </c>
      <c r="BF7" s="39">
        <v>378.93</v>
      </c>
      <c r="BG7" s="39">
        <v>345</v>
      </c>
      <c r="BH7" s="39">
        <v>308.95999999999998</v>
      </c>
      <c r="BI7" s="39">
        <v>277.7</v>
      </c>
      <c r="BJ7" s="39">
        <v>380.58</v>
      </c>
      <c r="BK7" s="39">
        <v>401.79</v>
      </c>
      <c r="BL7" s="39">
        <v>402.99</v>
      </c>
      <c r="BM7" s="39">
        <v>398.98</v>
      </c>
      <c r="BN7" s="39">
        <v>418.68</v>
      </c>
      <c r="BO7" s="39">
        <v>275.67</v>
      </c>
      <c r="BP7" s="39">
        <v>96.23</v>
      </c>
      <c r="BQ7" s="39">
        <v>93.1</v>
      </c>
      <c r="BR7" s="39">
        <v>96.48</v>
      </c>
      <c r="BS7" s="39">
        <v>95.04</v>
      </c>
      <c r="BT7" s="39">
        <v>96.62</v>
      </c>
      <c r="BU7" s="39">
        <v>102.38</v>
      </c>
      <c r="BV7" s="39">
        <v>100.12</v>
      </c>
      <c r="BW7" s="39">
        <v>98.66</v>
      </c>
      <c r="BX7" s="39">
        <v>98.64</v>
      </c>
      <c r="BY7" s="39">
        <v>94.78</v>
      </c>
      <c r="BZ7" s="39">
        <v>100.05</v>
      </c>
      <c r="CA7" s="39">
        <v>155.24</v>
      </c>
      <c r="CB7" s="39">
        <v>160.25</v>
      </c>
      <c r="CC7" s="39">
        <v>155.01</v>
      </c>
      <c r="CD7" s="39">
        <v>157.44999999999999</v>
      </c>
      <c r="CE7" s="39">
        <v>154.83000000000001</v>
      </c>
      <c r="CF7" s="39">
        <v>168.67</v>
      </c>
      <c r="CG7" s="39">
        <v>174.97</v>
      </c>
      <c r="CH7" s="39">
        <v>178.59</v>
      </c>
      <c r="CI7" s="39">
        <v>178.92</v>
      </c>
      <c r="CJ7" s="39">
        <v>181.3</v>
      </c>
      <c r="CK7" s="39">
        <v>166.4</v>
      </c>
      <c r="CL7" s="39">
        <v>56.54</v>
      </c>
      <c r="CM7" s="39">
        <v>58.93</v>
      </c>
      <c r="CN7" s="39">
        <v>61.19</v>
      </c>
      <c r="CO7" s="39">
        <v>60.55</v>
      </c>
      <c r="CP7" s="39">
        <v>59.8</v>
      </c>
      <c r="CQ7" s="39">
        <v>54.92</v>
      </c>
      <c r="CR7" s="39">
        <v>55.63</v>
      </c>
      <c r="CS7" s="39">
        <v>55.03</v>
      </c>
      <c r="CT7" s="39">
        <v>55.14</v>
      </c>
      <c r="CU7" s="39">
        <v>55.89</v>
      </c>
      <c r="CV7" s="39">
        <v>60.69</v>
      </c>
      <c r="CW7" s="39">
        <v>78.040000000000006</v>
      </c>
      <c r="CX7" s="39">
        <v>75.989999999999995</v>
      </c>
      <c r="CY7" s="39">
        <v>73.41</v>
      </c>
      <c r="CZ7" s="39">
        <v>74.94</v>
      </c>
      <c r="DA7" s="39">
        <v>76.27</v>
      </c>
      <c r="DB7" s="39">
        <v>82.66</v>
      </c>
      <c r="DC7" s="39">
        <v>82.04</v>
      </c>
      <c r="DD7" s="39">
        <v>81.900000000000006</v>
      </c>
      <c r="DE7" s="39">
        <v>81.39</v>
      </c>
      <c r="DF7" s="39">
        <v>81.27</v>
      </c>
      <c r="DG7" s="39">
        <v>89.82</v>
      </c>
      <c r="DH7" s="39">
        <v>44.95</v>
      </c>
      <c r="DI7" s="39">
        <v>46.76</v>
      </c>
      <c r="DJ7" s="39">
        <v>48.44</v>
      </c>
      <c r="DK7" s="39">
        <v>50.28</v>
      </c>
      <c r="DL7" s="39">
        <v>51.82</v>
      </c>
      <c r="DM7" s="39">
        <v>48.49</v>
      </c>
      <c r="DN7" s="39">
        <v>48.05</v>
      </c>
      <c r="DO7" s="39">
        <v>48.87</v>
      </c>
      <c r="DP7" s="39">
        <v>49.92</v>
      </c>
      <c r="DQ7" s="39">
        <v>50.63</v>
      </c>
      <c r="DR7" s="39">
        <v>50.19</v>
      </c>
      <c r="DS7" s="39">
        <v>0.68</v>
      </c>
      <c r="DT7" s="39">
        <v>0.89</v>
      </c>
      <c r="DU7" s="39">
        <v>2.21</v>
      </c>
      <c r="DV7" s="39">
        <v>5.57</v>
      </c>
      <c r="DW7" s="39">
        <v>5.89</v>
      </c>
      <c r="DX7" s="39">
        <v>12.79</v>
      </c>
      <c r="DY7" s="39">
        <v>13.39</v>
      </c>
      <c r="DZ7" s="39">
        <v>14.85</v>
      </c>
      <c r="EA7" s="39">
        <v>16.88</v>
      </c>
      <c r="EB7" s="39">
        <v>18.28</v>
      </c>
      <c r="EC7" s="39">
        <v>20.63</v>
      </c>
      <c r="ED7" s="39">
        <v>0.37</v>
      </c>
      <c r="EE7" s="39">
        <v>0.37</v>
      </c>
      <c r="EF7" s="39">
        <v>0.56999999999999995</v>
      </c>
      <c r="EG7" s="39">
        <v>0.37</v>
      </c>
      <c r="EH7" s="39">
        <v>0.46</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2022-01-25T05:51:21Z</cp:lastPrinted>
  <dcterms:created xsi:type="dcterms:W3CDTF">2021-12-03T06:45:45Z</dcterms:created>
  <dcterms:modified xsi:type="dcterms:W3CDTF">2022-02-22T08:59:36Z</dcterms:modified>
  <cp:category/>
</cp:coreProperties>
</file>