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uwigCwx9UlEUPVG0lSRh8/P2BDLFc7icKpo3lSbIR+wu3x9be6AVi4gOPmifl3370g7rIb9wslZmW+UaSo+9tA==" workbookSaltValue="DVKGWcHACQNzWiQynRcBT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<sst xmlns="http://schemas.openxmlformats.org/spreadsheetml/2006/main" count="236" uniqueCount="120">
  <si>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</si>
  <si>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</si>
  <si>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</si>
  <si>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</si>
  <si>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</si>
  <si>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</si>
  <si>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</si>
  <si>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</si>
  <si>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</si>
  <si>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</si>
  <si>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</si>
  <si>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</si>
  <si>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</si>
  <si>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</si>
  <si>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</si>
  <si>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</si>
  <si>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</si>
  <si>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</si>
  <si>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</si>
  <si>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</si>
  <si>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</si>
  <si>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</si>
  <si>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</si>
  <si>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</si>
  <si>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</si>
  <si>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</si>
  <si>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</si>
  <si>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</si>
  <si>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</si>
  <si>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</si>
  <si>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</si>
  <si>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</si>
  <si>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</si>
  <si>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</si>
  <si>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</si>
  <si>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</si>
  <si>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</si>
  <si>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</si>
  <si>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</si>
  <si>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</si>
  <si>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</si>
  <si>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</si>
  <si>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</si>
  <si>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</si>
  <si>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</si>
  <si>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</si>
  <si>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</si>
  <si>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</si>
  <si>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</si>
  <si>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</si>
  <si>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</si>
  <si>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</si>
  <si>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</si>
  <si>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</si>
  <si>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</si>
  <si>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</si>
  <si>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</si>
  <si>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</si>
  <si>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</si>
  <si>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</si>
  <si>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</si>
  <si>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</si>
  <si>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</si>
  <si>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</si>
  <si>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</si>
  <si>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</si>
  <si>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</si>
  <si>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</si>
  <si>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</si>
  <si>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</si>
  <si>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</si>
  <si>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</si>
  <si>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</si>
  <si>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</si>
  <si>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</si>
  <si>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</si>
  <si>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</si>
  <si>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</si>
  <si>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</si>
  <si>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</si>
  <si>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</si>
  <si>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</si>
  <si>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</si>
  <si>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</si>
  <si>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</si>
  <si>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</si>
  <si>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</si>
  <si>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</si>
  <si>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</si>
  <si>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</si>
  <si>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</si>
  <si>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</si>
  <si>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</si>
  <si>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</si>
  <si>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</si>
  <si>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</si>
  <si>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</si>
  <si>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</si>
  <si>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</si>
  <si>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</si>
  <si>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</si>
  <si>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</si>
  <si>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</si>
  <si>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</si>
  <si>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</si>
  <si>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</si>
  <si>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</si>
  <si>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</si>
  <si>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</si>
  <si>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</si>
  <si>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</si>
  <si>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</si>
  <si>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</si>
  <si>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</si>
  <si>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</si>
  <si>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</si>
  <si>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</si>
  <si>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施設は供用開始からの期間が比較的短いこともあり、管路の老朽化はまだ顕著となってはいないが、今後は老朽化による修繕や更新が必要となってくるため、施設の計画的な修繕や更新が必要になってくる。</t>
    <phoneticPr fontId="4"/>
  </si>
  <si>
    <t>経営の健全性・効率性の項目によっては、類似団体の平均値よりも数値が上回るなど評価できる面もあるが、経費回収率は100％を下回っているので、今後も維持管理経費の縮減や収入増など経営改善へ向けた取り組みは継続していく必要がある。</t>
    <phoneticPr fontId="4"/>
  </si>
  <si>
    <t>①収益的収支比率
　100％を超えているものの、全体的には一般会計からの繰入金に依存した経営となっている。引き続き経費削減をしながらも料金水準の適正化を図っていく必要がある。
④企業債残高対事業規模比率
　面的整備は完了し、以前から0%である。地方債借入の償還額のピークは過ぎており今後は下降に転じていく見込みである。
⑤経費回収率
　100％を下回っており、汚水処理に係る費用を賄えていない状況であり、年々減少傾向にある。健全な経営のため更なる経費削減や財源確保を図る必要がある。
⑥汚水処理原価
　類似団体と比較すると低いものとなっているが、年々増加傾向にある。今後も経営改善の努力を継続していく。
⑦施設利用率
　類似団体と比較すると上回っているものの、今後も適正な利用のため努力する必要がある。
⑧水洗化率
　類似団体と比較すると高い状況にあるが、今後も維持管理等をするための財源確保のために、水洗化の向上に努める必要がある。</t>
    <rPh sb="15" eb="16">
      <t>コ</t>
    </rPh>
    <rPh sb="202" eb="204">
      <t>ネンネン</t>
    </rPh>
    <rPh sb="204" eb="208">
      <t>ゲンショウケイコウ</t>
    </rPh>
    <rPh sb="235" eb="237">
      <t>ヒツヨウ</t>
    </rPh>
    <rPh sb="273" eb="275">
      <t>ネンネン</t>
    </rPh>
    <rPh sb="275" eb="279">
      <t>ゾウカケイコウ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</si>
</sst>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FE-4EA7-AEF3-D689F92ABD2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9FE-4EA7-AEF3-D689F92ABD2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62.15</c:v>
                </c:pt>
                <c:pt idx="1">
                  <c:v>73.66</c:v>
                </c:pt>
                <c:pt idx="2">
                  <c:v>57.1</c:v>
                </c:pt>
                <c:pt idx="3">
                  <c:v>66.67</c:v>
                </c:pt>
                <c:pt idx="4">
                  <c:v>61.61</c:v>
                </c:pt>
              </c:numCache>
            </c:numRef>
          </c:val>
          <c:extLst>
            <c:ext xmlns:c16="http://schemas.microsoft.com/office/drawing/2014/chart" uri="{C3380CC4-5D6E-409C-BE32-E72D297353CC}">
              <c16:uniqueId val="{00000000-CA5A-41C8-858E-5550F17408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A5A-41C8-858E-5550F17408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93.08</c:v>
                </c:pt>
                <c:pt idx="1">
                  <c:v>93.26</c:v>
                </c:pt>
                <c:pt idx="2">
                  <c:v>93.39</c:v>
                </c:pt>
                <c:pt idx="3">
                  <c:v>93.31</c:v>
                </c:pt>
                <c:pt idx="4">
                  <c:v>93.43</c:v>
                </c:pt>
              </c:numCache>
            </c:numRef>
          </c:val>
          <c:extLst>
            <c:ext xmlns:c16="http://schemas.microsoft.com/office/drawing/2014/chart" uri="{C3380CC4-5D6E-409C-BE32-E72D297353CC}">
              <c16:uniqueId val="{00000000-1B54-457B-9602-957DFDFCCE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B54-457B-9602-957DFDFCCE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100.41</c:v>
                </c:pt>
                <c:pt idx="1">
                  <c:v>100.94</c:v>
                </c:pt>
                <c:pt idx="2">
                  <c:v>95.74</c:v>
                </c:pt>
                <c:pt idx="3">
                  <c:v>99.1</c:v>
                </c:pt>
                <c:pt idx="4">
                  <c:v>102.43</c:v>
                </c:pt>
              </c:numCache>
            </c:numRef>
          </c:val>
          <c:extLst>
            <c:ext xmlns:c16="http://schemas.microsoft.com/office/drawing/2014/chart" uri="{C3380CC4-5D6E-409C-BE32-E72D297353CC}">
              <c16:uniqueId val="{00000000-206F-4334-9FFD-9DBAC41DEB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F-4334-9FFD-9DBAC41DEB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8-4995-925F-F1E4FA18DD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8-4995-925F-F1E4FA18DD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5C-4240-BD50-63B5A0E756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5C-4240-BD50-63B5A0E756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D-4754-9412-4CAF6D08BB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D-4754-9412-4CAF6D08BB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9-4348-AC14-FAAA714A79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9-4348-AC14-FAAA714A79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5-4C98-A2EC-EA8628B6C4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DD5-4C98-A2EC-EA8628B6C4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90.87</c:v>
                </c:pt>
                <c:pt idx="1">
                  <c:v>89.23</c:v>
                </c:pt>
                <c:pt idx="2">
                  <c:v>74.8</c:v>
                </c:pt>
                <c:pt idx="3">
                  <c:v>73.62</c:v>
                </c:pt>
                <c:pt idx="4">
                  <c:v>70.98</c:v>
                </c:pt>
              </c:numCache>
            </c:numRef>
          </c:val>
          <c:extLst>
            <c:ext xmlns:c16="http://schemas.microsoft.com/office/drawing/2014/chart" uri="{C3380CC4-5D6E-409C-BE32-E72D297353CC}">
              <c16:uniqueId val="{00000000-2BAE-42CE-A4FF-5539E8FFB7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BAE-42CE-A4FF-5539E8FFB7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170.95</c:v>
                </c:pt>
                <c:pt idx="1">
                  <c:v>174.92</c:v>
                </c:pt>
                <c:pt idx="2">
                  <c:v>207.2</c:v>
                </c:pt>
                <c:pt idx="3">
                  <c:v>211.17</c:v>
                </c:pt>
                <c:pt idx="4">
                  <c:v>221.1</c:v>
                </c:pt>
              </c:numCache>
            </c:numRef>
          </c:val>
          <c:extLst>
            <c:ext xmlns:c16="http://schemas.microsoft.com/office/drawing/2014/chart" uri="{C3380CC4-5D6E-409C-BE32-E72D297353CC}">
              <c16:uniqueId val="{00000000-85C7-48A3-836F-E9555659EA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5C7-48A3-836F-E9555659EA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益子町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22879</v>
      </c>
      <c r="AM8" s="51"/>
      <c r="AN8" s="51"/>
      <c r="AO8" s="51"/>
      <c r="AP8" s="51"/>
      <c r="AQ8" s="51"/>
      <c r="AR8" s="51"/>
      <c r="AS8" s="51"/>
      <c r="AT8" s="46">
        <f>データ!T6</f>
        <v>89.4</v>
      </c>
      <c r="AU8" s="46"/>
      <c r="AV8" s="46"/>
      <c r="AW8" s="46"/>
      <c r="AX8" s="46"/>
      <c r="AY8" s="46"/>
      <c r="AZ8" s="46"/>
      <c r="BA8" s="46"/>
      <c r="BB8" s="46">
        <f>データ!U6</f>
        <v>255.92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9.3000000000000007</v>
      </c>
      <c r="Q10" s="46"/>
      <c r="R10" s="46"/>
      <c r="S10" s="46"/>
      <c r="T10" s="46"/>
      <c r="U10" s="46"/>
      <c r="V10" s="46"/>
      <c r="W10" s="46">
        <f>データ!Q6</f>
        <v>77.13</v>
      </c>
      <c r="X10" s="46"/>
      <c r="Y10" s="46"/>
      <c r="Z10" s="46"/>
      <c r="AA10" s="46"/>
      <c r="AB10" s="46"/>
      <c r="AC10" s="46"/>
      <c r="AD10" s="51">
        <f>データ!R6</f>
        <v>2860</v>
      </c>
      <c r="AE10" s="51"/>
      <c r="AF10" s="51"/>
      <c r="AG10" s="51"/>
      <c r="AH10" s="51"/>
      <c r="AI10" s="51"/>
      <c r="AJ10" s="51"/>
      <c r="AK10" s="2"/>
      <c r="AL10" s="51">
        <f>データ!V6</f>
        <v>2117</v>
      </c>
      <c r="AM10" s="51"/>
      <c r="AN10" s="51"/>
      <c r="AO10" s="51"/>
      <c r="AP10" s="51"/>
      <c r="AQ10" s="51"/>
      <c r="AR10" s="51"/>
      <c r="AS10" s="51"/>
      <c r="AT10" s="46">
        <f>データ!W6</f>
        <v>1</v>
      </c>
      <c r="AU10" s="46"/>
      <c r="AV10" s="46"/>
      <c r="AW10" s="46"/>
      <c r="AX10" s="46"/>
      <c r="AY10" s="46"/>
      <c r="AZ10" s="46"/>
      <c r="BA10" s="46"/>
      <c r="BB10" s="46">
        <f>データ!X6</f>
        <v>2117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CosUQCcFXa8/qcXr5X99ksaBQsUvhK+1S+KBfWIk/ijftEpogsq/yzYw9t/3q1eMATFqkINpZureWjyYJUQc6w==" saltValue="3coC9MRG2Ze6ihlYquoU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93424</v>
      </c>
      <c r="D6" s="33">
        <f t="shared" si="3"/>
        <v>47</v>
      </c>
      <c r="E6" s="33">
        <f t="shared" si="3"/>
        <v>17</v>
      </c>
      <c r="F6" s="33">
        <f t="shared" si="3"/>
        <v>5</v>
      </c>
      <c r="G6" s="33">
        <f t="shared" si="3"/>
        <v>0</v>
      </c>
      <c r="H6" s="33" t="str">
        <f t="shared" si="3"/>
        <v>栃木県　益子町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9.3000000000000007</v>
      </c>
      <c r="Q6" s="34">
        <f t="shared" si="3"/>
        <v>77.13</v>
      </c>
      <c r="R6" s="34">
        <f t="shared" si="3"/>
        <v>2860</v>
      </c>
      <c r="S6" s="34">
        <f t="shared" si="3"/>
        <v>22879</v>
      </c>
      <c r="T6" s="34">
        <f t="shared" si="3"/>
        <v>89.4</v>
      </c>
      <c r="U6" s="34">
        <f t="shared" si="3"/>
        <v>255.92</v>
      </c>
      <c r="V6" s="34">
        <f t="shared" si="3"/>
        <v>2117</v>
      </c>
      <c r="W6" s="34">
        <f t="shared" si="3"/>
        <v>1</v>
      </c>
      <c r="X6" s="34">
        <f t="shared" si="3"/>
        <v>2117</v>
      </c>
      <c r="Y6" s="35">
        <f>IF(Y7="",NA(),Y7)</f>
        <v>100.41</v>
      </c>
      <c r="Z6" s="35">
        <f t="shared" ref="Z6:AH6" si="4">IF(Z7="",NA(),Z7)</f>
        <v>100.94</v>
      </c>
      <c r="AA6" s="35">
        <f t="shared" si="4"/>
        <v>95.74</v>
      </c>
      <c r="AB6" s="35">
        <f t="shared" si="4"/>
        <v>99.1</v>
      </c>
      <c r="AC6" s="35">
        <f t="shared" si="4"/>
        <v>102.43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90.87</v>
      </c>
      <c r="BR6" s="35">
        <f t="shared" ref="BR6:BZ6" si="8">IF(BR7="",NA(),BR7)</f>
        <v>89.23</v>
      </c>
      <c r="BS6" s="35">
        <f t="shared" si="8"/>
        <v>74.8</v>
      </c>
      <c r="BT6" s="35">
        <f t="shared" si="8"/>
        <v>73.62</v>
      </c>
      <c r="BU6" s="35">
        <f t="shared" si="8"/>
        <v>70.98</v>
      </c>
      <c r="BV6" s="35">
        <f t="shared" si="8"/>
        <v>52.19</v>
      </c>
      <c r="BW6" s="35">
        <f t="shared" si="8"/>
        <v>55.32</v>
      </c>
      <c r="BX6" s="35">
        <f t="shared" si="8"/>
        <v>59.8</v>
      </c>
      <c r="BY6" s="35">
        <f t="shared" si="8"/>
        <v>57.77</v>
      </c>
      <c r="BZ6" s="35">
        <f t="shared" si="8"/>
        <v>57.31</v>
      </c>
      <c r="CA6" s="34" t="str">
        <f>IF(CA7="","",IF(CA7="-","【-】","【"&amp;SUBSTITUTE(TEXT(CA7,"#,##0.00"),"-","△")&amp;"】"))</f>
        <v>【59.59】</v>
      </c>
      <c r="CB6" s="35">
        <f>IF(CB7="",NA(),CB7)</f>
        <v>170.95</v>
      </c>
      <c r="CC6" s="35">
        <f t="shared" ref="CC6:CK6" si="9">IF(CC7="",NA(),CC7)</f>
        <v>174.92</v>
      </c>
      <c r="CD6" s="35">
        <f t="shared" si="9"/>
        <v>207.2</v>
      </c>
      <c r="CE6" s="35">
        <f t="shared" si="9"/>
        <v>211.17</v>
      </c>
      <c r="CF6" s="35">
        <f t="shared" si="9"/>
        <v>221.1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62.15</v>
      </c>
      <c r="CN6" s="35">
        <f t="shared" ref="CN6:CV6" si="10">IF(CN7="",NA(),CN7)</f>
        <v>73.66</v>
      </c>
      <c r="CO6" s="35">
        <f t="shared" si="10"/>
        <v>57.1</v>
      </c>
      <c r="CP6" s="35">
        <f t="shared" si="10"/>
        <v>66.67</v>
      </c>
      <c r="CQ6" s="35">
        <f t="shared" si="10"/>
        <v>61.61</v>
      </c>
      <c r="CR6" s="35">
        <f t="shared" si="10"/>
        <v>52.31</v>
      </c>
      <c r="CS6" s="35">
        <f t="shared" si="10"/>
        <v>60.65</v>
      </c>
      <c r="CT6" s="35">
        <f t="shared" si="10"/>
        <v>51.75</v>
      </c>
      <c r="CU6" s="35">
        <f t="shared" si="10"/>
        <v>50.68</v>
      </c>
      <c r="CV6" s="35">
        <f t="shared" si="10"/>
        <v>50.14</v>
      </c>
      <c r="CW6" s="34" t="str">
        <f>IF(CW7="","",IF(CW7="-","【-】","【"&amp;SUBSTITUTE(TEXT(CW7,"#,##0.00"),"-","△")&amp;"】"))</f>
        <v>【51.30】</v>
      </c>
      <c r="CX6" s="35">
        <f>IF(CX7="",NA(),CX7)</f>
        <v>93.08</v>
      </c>
      <c r="CY6" s="35">
        <f t="shared" ref="CY6:DG6" si="11">IF(CY7="",NA(),CY7)</f>
        <v>93.26</v>
      </c>
      <c r="CZ6" s="35">
        <f t="shared" si="11"/>
        <v>93.39</v>
      </c>
      <c r="DA6" s="35">
        <f t="shared" si="11"/>
        <v>93.31</v>
      </c>
      <c r="DB6" s="35">
        <f t="shared" si="11"/>
        <v>93.43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93424</v>
      </c>
      <c r="D7" s="37">
        <v>47</v>
      </c>
      <c r="E7" s="37">
        <v>17</v>
      </c>
      <c r="F7" s="37">
        <v>5</v>
      </c>
      <c r="G7" s="37">
        <v>0</v>
      </c>
      <c r="H7" s="37" t="s">
        <v>98</v>
      </c>
      <c r="I7" s="37" t="s">
        <v>99</v>
      </c>
      <c r="J7" s="37" t="s">
        <v>100</v>
      </c>
      <c r="K7" s="37" t="s">
        <v>101</v>
      </c>
      <c r="L7" s="37" t="s">
        <v>102</v>
      </c>
      <c r="M7" s="37" t="s">
        <v>103</v>
      </c>
      <c r="N7" s="38" t="s">
        <v>104</v>
      </c>
      <c r="O7" s="38" t="s">
        <v>105</v>
      </c>
      <c r="P7" s="38">
        <v>9.3000000000000007</v>
      </c>
      <c r="Q7" s="38">
        <v>77.13</v>
      </c>
      <c r="R7" s="38">
        <v>2860</v>
      </c>
      <c r="S7" s="38">
        <v>22879</v>
      </c>
      <c r="T7" s="38">
        <v>89.4</v>
      </c>
      <c r="U7" s="38">
        <v>255.92</v>
      </c>
      <c r="V7" s="38">
        <v>2117</v>
      </c>
      <c r="W7" s="38">
        <v>1</v>
      </c>
      <c r="X7" s="38">
        <v>2117</v>
      </c>
      <c r="Y7" s="38">
        <v>100.41</v>
      </c>
      <c r="Z7" s="38">
        <v>100.94</v>
      </c>
      <c r="AA7" s="38">
        <v>95.74</v>
      </c>
      <c r="AB7" s="38">
        <v>99.1</v>
      </c>
      <c r="AC7" s="38">
        <v>102.43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90.87</v>
      </c>
      <c r="BR7" s="38">
        <v>89.23</v>
      </c>
      <c r="BS7" s="38">
        <v>74.8</v>
      </c>
      <c r="BT7" s="38">
        <v>73.62</v>
      </c>
      <c r="BU7" s="38">
        <v>70.98</v>
      </c>
      <c r="BV7" s="38">
        <v>52.19</v>
      </c>
      <c r="BW7" s="38">
        <v>55.32</v>
      </c>
      <c r="BX7" s="38">
        <v>59.8</v>
      </c>
      <c r="BY7" s="38">
        <v>57.77</v>
      </c>
      <c r="BZ7" s="38">
        <v>57.31</v>
      </c>
      <c r="CA7" s="38">
        <v>59.59</v>
      </c>
      <c r="CB7" s="38">
        <v>170.95</v>
      </c>
      <c r="CC7" s="38">
        <v>174.92</v>
      </c>
      <c r="CD7" s="38">
        <v>207.2</v>
      </c>
      <c r="CE7" s="38">
        <v>211.17</v>
      </c>
      <c r="CF7" s="38">
        <v>221.1</v>
      </c>
      <c r="CG7" s="38">
        <v>296.14</v>
      </c>
      <c r="CH7" s="38">
        <v>283.17</v>
      </c>
      <c r="CI7" s="38">
        <v>263.76</v>
      </c>
      <c r="CJ7" s="38">
        <v>274.35000000000002</v>
      </c>
      <c r="CK7" s="38">
        <v>273.52</v>
      </c>
      <c r="CL7" s="38">
        <v>257.86</v>
      </c>
      <c r="CM7" s="38">
        <v>62.15</v>
      </c>
      <c r="CN7" s="38">
        <v>73.66</v>
      </c>
      <c r="CO7" s="38">
        <v>57.1</v>
      </c>
      <c r="CP7" s="38">
        <v>66.67</v>
      </c>
      <c r="CQ7" s="38">
        <v>61.61</v>
      </c>
      <c r="CR7" s="38">
        <v>52.31</v>
      </c>
      <c r="CS7" s="38">
        <v>60.65</v>
      </c>
      <c r="CT7" s="38">
        <v>51.75</v>
      </c>
      <c r="CU7" s="38">
        <v>50.68</v>
      </c>
      <c r="CV7" s="38">
        <v>50.14</v>
      </c>
      <c r="CW7" s="38">
        <v>51.3</v>
      </c>
      <c r="CX7" s="38">
        <v>93.08</v>
      </c>
      <c r="CY7" s="38">
        <v>93.26</v>
      </c>
      <c r="CZ7" s="38">
        <v>93.39</v>
      </c>
      <c r="DA7" s="38">
        <v>93.31</v>
      </c>
      <c r="DB7" s="38">
        <v>93.43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2021-01-23T06:17:27Z</cp:lastPrinted>
  <dcterms:created xsi:type="dcterms:W3CDTF">2020-12-04T03:02:02Z</dcterms:created>
  <dcterms:modified xsi:type="dcterms:W3CDTF">2021-02-20T02:14:55Z</dcterms:modified>
  <cp:category/>
</cp:coreProperties>
</file>