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71F4C619-4FEA-45E6-912D-F97D9EEDECDA}" xr6:coauthVersionLast="47" xr6:coauthVersionMax="47" xr10:uidLastSave="{00000000-0000-0000-0000-000000000000}"/>
  <workbookProtection workbookAlgorithmName="SHA-512" workbookHashValue="D50iObWGfkEdV9yRfyGZ/CBF6UlNO/X1lCqyfT7RrBdeHnL616qDft7lyfGQ9CIuRWfLtjwh2KjudL+LFOfw9w==" workbookSaltValue="rbLiSIQ/DUfMEFjU1PXQ+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AT8" i="4" s="1"/>
  <c r="S6" i="5"/>
  <c r="AL8" i="4" s="1"/>
  <c r="R6" i="5"/>
  <c r="AD10" i="4" s="1"/>
  <c r="Q6" i="5"/>
  <c r="P6" i="5"/>
  <c r="P10" i="4" s="1"/>
  <c r="O6" i="5"/>
  <c r="N6" i="5"/>
  <c r="B10" i="4" s="1"/>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B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<sst xmlns="http://schemas.openxmlformats.org/spreadsheetml/2006/main" count="236" uniqueCount="119">
  <si>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</si>
  <si>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</si>
  <si>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</si>
  <si>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</si>
  <si>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</si>
  <si>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</si>
  <si>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</si>
  <si>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</si>
  <si>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</si>
  <si>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</si>
  <si>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</si>
  <si>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</si>
  <si>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</si>
  <si>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</si>
  <si>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</si>
  <si>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</si>
  <si>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</si>
  <si>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</si>
  <si>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</si>
  <si>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</si>
  <si>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</si>
  <si>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</si>
  <si>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</si>
  <si>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</si>
  <si>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</si>
  <si>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</si>
  <si>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</si>
  <si>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</si>
  <si>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</si>
  <si>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</si>
  <si>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</si>
  <si>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</si>
  <si>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</si>
  <si>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</si>
  <si>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</si>
  <si>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</si>
  <si>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</si>
  <si>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</si>
  <si>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</si>
  <si>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</si>
  <si>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</si>
  <si>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</si>
  <si>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</si>
  <si>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</si>
  <si>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</si>
  <si>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</si>
  <si>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</si>
  <si>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</si>
  <si>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</si>
  <si>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</si>
  <si>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</si>
  <si>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</si>
  <si>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</si>
  <si>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</si>
  <si>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</si>
  <si>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</si>
  <si>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</si>
  <si>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</si>
  <si>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</si>
  <si>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</si>
  <si>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</si>
  <si>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</si>
  <si>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</si>
  <si>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</si>
  <si>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</si>
  <si>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</si>
  <si>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</si>
  <si>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</si>
  <si>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</si>
  <si>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</si>
  <si>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</si>
  <si>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</si>
  <si>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</si>
  <si>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</si>
  <si>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</si>
  <si>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</si>
  <si>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</si>
  <si>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</si>
  <si>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</si>
  <si>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</si>
  <si>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</si>
  <si>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</si>
  <si>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</si>
  <si>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</si>
  <si>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</si>
  <si>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</si>
  <si>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</si>
  <si>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</si>
  <si>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</si>
  <si>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</si>
  <si>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</si>
  <si>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</si>
  <si>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</si>
  <si>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</si>
  <si>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</si>
  <si>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</si>
  <si>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</si>
  <si>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</si>
  <si>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</si>
  <si>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</si>
  <si>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</si>
  <si>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</si>
  <si>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</si>
  <si>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</si>
  <si>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</si>
  <si>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</si>
  <si>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</si>
  <si>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</si>
  <si>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</si>
  <si>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</si>
  <si>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</si>
  <si>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</si>
  <si>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</si>
  <si>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</si>
  <si>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</si>
  <si>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</si>
  <si>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100％を超えているものの、全体的には一般会計からの繰入金に依存した経営となっている。引き続き経費削減をしながらも料金水準の適正化を図っていく必要がある。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面的整備は完了し、以前から0%である。地方債借入の償還額のピークは過ぎており、今後は下降に転じていく見込みである。
⑤経費回収率
　100％を下回っており、汚水処理に係る費用を賄えていない状況である。健全な経営のため更なる経費削減や財源確保を図る必要がある。
⑥汚水処理原価
　類似団体と比較すると低いものとなっている。今後も経営改善の努力を継続していく。
⑦施設利用率
　R3年度はR2年度以前と比較すると低い値となっている。適正な利用のため努力する必要がある。
⑧水洗化率
　類似団体と比較すると高い状況にあるが、今後も維持管理等をするための財源確保のために、水洗化の向上に努める必要がある。</t>
    <rPh sb="15" eb="16">
      <t>コ</t>
    </rPh>
    <rPh sb="226" eb="228">
      <t>ヒツヨウ</t>
    </rPh>
    <rPh sb="292" eb="294">
      <t>ネンド</t>
    </rPh>
    <rPh sb="297" eb="301">
      <t>ネンドイゼン</t>
    </rPh>
    <rPh sb="302" eb="304">
      <t>ヒカク</t>
    </rPh>
    <rPh sb="307" eb="308">
      <t>ヒク</t>
    </rPh>
    <rPh sb="309" eb="310">
      <t>アタイ</t>
    </rPh>
    <phoneticPr fontId="4"/>
  </si>
  <si>
    <t>管路施設は供用開始からの期間が比較的短いこともあり、管路の老朽化はまだ顕著となってはいないが、今後は老朽化による修繕や更新が必要となってくるため、施設の計画的な修繕や更新が必要になってくる。</t>
    <phoneticPr fontId="4"/>
  </si>
  <si>
    <t>経営の健全性・効率性の項目によっては、類似団体の平均値よりも数値が上回るなど評価できる面もあるが、経費回収率は100％を下回っているので、今後も収入増や公共下水道への統廃合など経営改善へ向けた取り組みは継続していく必要がある。</t>
    <rPh sb="76" eb="78">
      <t>コウキョウ</t>
    </rPh>
    <rPh sb="78" eb="81">
      <t>ゲスイドウ</t>
    </rPh>
    <rPh sb="83" eb="8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</si>
</sst>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2-4187-B79A-6D65F859E5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F22-4187-B79A-6D65F859E5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57.1</c:v>
                </c:pt>
                <c:pt idx="1">
                  <c:v>66.67</c:v>
                </c:pt>
                <c:pt idx="2">
                  <c:v>61.61</c:v>
                </c:pt>
                <c:pt idx="3">
                  <c:v>59.78</c:v>
                </c:pt>
                <c:pt idx="4">
                  <c:v>50.32</c:v>
                </c:pt>
              </c:numCache>
            </c:numRef>
          </c:val>
          <c:extLst>
            <c:ext xmlns:c16="http://schemas.microsoft.com/office/drawing/2014/chart" uri="{C3380CC4-5D6E-409C-BE32-E72D297353CC}">
              <c16:uniqueId val="{00000000-2F92-4296-AE13-5AF762380B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F92-4296-AE13-5AF762380B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93.39</c:v>
                </c:pt>
                <c:pt idx="1">
                  <c:v>93.31</c:v>
                </c:pt>
                <c:pt idx="2">
                  <c:v>93.43</c:v>
                </c:pt>
                <c:pt idx="3">
                  <c:v>94.02</c:v>
                </c:pt>
                <c:pt idx="4">
                  <c:v>93.87</c:v>
                </c:pt>
              </c:numCache>
            </c:numRef>
          </c:val>
          <c:extLst>
            <c:ext xmlns:c16="http://schemas.microsoft.com/office/drawing/2014/chart" uri="{C3380CC4-5D6E-409C-BE32-E72D297353CC}">
              <c16:uniqueId val="{00000000-2BC8-49CD-BA3B-6107CD2F04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BC8-49CD-BA3B-6107CD2F04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95.74</c:v>
                </c:pt>
                <c:pt idx="1">
                  <c:v>99.1</c:v>
                </c:pt>
                <c:pt idx="2">
                  <c:v>102.43</c:v>
                </c:pt>
                <c:pt idx="3">
                  <c:v>101.17</c:v>
                </c:pt>
                <c:pt idx="4">
                  <c:v>104.82</c:v>
                </c:pt>
              </c:numCache>
            </c:numRef>
          </c:val>
          <c:extLst>
            <c:ext xmlns:c16="http://schemas.microsoft.com/office/drawing/2014/chart" uri="{C3380CC4-5D6E-409C-BE32-E72D297353CC}">
              <c16:uniqueId val="{00000000-35B6-446C-B79B-F3046FD5EF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6-446C-B79B-F3046FD5EF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D-494A-9075-2764C144E78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D-494A-9075-2764C144E78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01-4489-91DC-B03D7EE959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01-4489-91DC-B03D7EE959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6C-4A17-A29A-52A97DF90E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6C-4A17-A29A-52A97DF90E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7C-49D9-82AA-9D6E1A5961B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7C-49D9-82AA-9D6E1A5961B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A-41AC-A2FC-EC834FE7C1C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7EA-41AC-A2FC-EC834FE7C1C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74.8</c:v>
                </c:pt>
                <c:pt idx="1">
                  <c:v>73.62</c:v>
                </c:pt>
                <c:pt idx="2">
                  <c:v>70.98</c:v>
                </c:pt>
                <c:pt idx="3">
                  <c:v>78.58</c:v>
                </c:pt>
                <c:pt idx="4">
                  <c:v>71.739999999999995</c:v>
                </c:pt>
              </c:numCache>
            </c:numRef>
          </c:val>
          <c:extLst>
            <c:ext xmlns:c16="http://schemas.microsoft.com/office/drawing/2014/chart" uri="{C3380CC4-5D6E-409C-BE32-E72D297353CC}">
              <c16:uniqueId val="{00000000-317F-4C97-BE55-81380026CE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317F-4C97-BE55-81380026CE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207.2</c:v>
                </c:pt>
                <c:pt idx="1">
                  <c:v>211.17</c:v>
                </c:pt>
                <c:pt idx="2">
                  <c:v>221.1</c:v>
                </c:pt>
                <c:pt idx="3">
                  <c:v>202.2</c:v>
                </c:pt>
                <c:pt idx="4">
                  <c:v>222.21</c:v>
                </c:pt>
              </c:numCache>
            </c:numRef>
          </c:val>
          <c:extLst>
            <c:ext xmlns:c16="http://schemas.microsoft.com/office/drawing/2014/chart" uri="{C3380CC4-5D6E-409C-BE32-E72D297353CC}">
              <c16:uniqueId val="{00000000-5069-4AA5-B0FE-AF3063D2C6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069-4AA5-B0FE-AF3063D2C6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益子町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22196</v>
      </c>
      <c r="AM8" s="46"/>
      <c r="AN8" s="46"/>
      <c r="AO8" s="46"/>
      <c r="AP8" s="46"/>
      <c r="AQ8" s="46"/>
      <c r="AR8" s="46"/>
      <c r="AS8" s="46"/>
      <c r="AT8" s="45">
        <f>データ!T6</f>
        <v>89.4</v>
      </c>
      <c r="AU8" s="45"/>
      <c r="AV8" s="45"/>
      <c r="AW8" s="45"/>
      <c r="AX8" s="45"/>
      <c r="AY8" s="45"/>
      <c r="AZ8" s="45"/>
      <c r="BA8" s="45"/>
      <c r="BB8" s="45">
        <f>データ!U6</f>
        <v>248.28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9.09</v>
      </c>
      <c r="Q10" s="45"/>
      <c r="R10" s="45"/>
      <c r="S10" s="45"/>
      <c r="T10" s="45"/>
      <c r="U10" s="45"/>
      <c r="V10" s="45"/>
      <c r="W10" s="45">
        <f>データ!Q6</f>
        <v>102.64</v>
      </c>
      <c r="X10" s="45"/>
      <c r="Y10" s="45"/>
      <c r="Z10" s="45"/>
      <c r="AA10" s="45"/>
      <c r="AB10" s="45"/>
      <c r="AC10" s="45"/>
      <c r="AD10" s="46">
        <f>データ!R6</f>
        <v>2860</v>
      </c>
      <c r="AE10" s="46"/>
      <c r="AF10" s="46"/>
      <c r="AG10" s="46"/>
      <c r="AH10" s="46"/>
      <c r="AI10" s="46"/>
      <c r="AJ10" s="46"/>
      <c r="AK10" s="2"/>
      <c r="AL10" s="46">
        <f>データ!V6</f>
        <v>2008</v>
      </c>
      <c r="AM10" s="46"/>
      <c r="AN10" s="46"/>
      <c r="AO10" s="46"/>
      <c r="AP10" s="46"/>
      <c r="AQ10" s="46"/>
      <c r="AR10" s="46"/>
      <c r="AS10" s="46"/>
      <c r="AT10" s="45">
        <f>データ!W6</f>
        <v>1</v>
      </c>
      <c r="AU10" s="45"/>
      <c r="AV10" s="45"/>
      <c r="AW10" s="45"/>
      <c r="AX10" s="45"/>
      <c r="AY10" s="45"/>
      <c r="AZ10" s="45"/>
      <c r="BA10" s="45"/>
      <c r="BB10" s="45">
        <f>データ!X6</f>
        <v>2008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RR7QUj5XJWHzRIrG7ncJY2y75LDSSBWdu6tFbjQoOTMT/iPKdjtQjDvVzpS3jNypdoe/sQ63ioBrjy6fzwblNQ==" saltValue="KsbFiQsXbOh90wdYrq7W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93424</v>
      </c>
      <c r="D6" s="19">
        <f t="shared" si="3"/>
        <v>47</v>
      </c>
      <c r="E6" s="19">
        <f t="shared" si="3"/>
        <v>17</v>
      </c>
      <c r="F6" s="19">
        <f t="shared" si="3"/>
        <v>5</v>
      </c>
      <c r="G6" s="19">
        <f t="shared" si="3"/>
        <v>0</v>
      </c>
      <c r="H6" s="19" t="str">
        <f t="shared" si="3"/>
        <v>栃木県　益子町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9.09</v>
      </c>
      <c r="Q6" s="20">
        <f t="shared" si="3"/>
        <v>102.64</v>
      </c>
      <c r="R6" s="20">
        <f t="shared" si="3"/>
        <v>2860</v>
      </c>
      <c r="S6" s="20">
        <f t="shared" si="3"/>
        <v>22196</v>
      </c>
      <c r="T6" s="20">
        <f t="shared" si="3"/>
        <v>89.4</v>
      </c>
      <c r="U6" s="20">
        <f t="shared" si="3"/>
        <v>248.28</v>
      </c>
      <c r="V6" s="20">
        <f t="shared" si="3"/>
        <v>2008</v>
      </c>
      <c r="W6" s="20">
        <f t="shared" si="3"/>
        <v>1</v>
      </c>
      <c r="X6" s="20">
        <f t="shared" si="3"/>
        <v>2008</v>
      </c>
      <c r="Y6" s="21">
        <f>IF(Y7="",NA(),Y7)</f>
        <v>95.74</v>
      </c>
      <c r="Z6" s="21">
        <f t="shared" ref="Z6:AH6" si="4">IF(Z7="",NA(),Z7)</f>
        <v>99.1</v>
      </c>
      <c r="AA6" s="21">
        <f t="shared" si="4"/>
        <v>102.43</v>
      </c>
      <c r="AB6" s="21">
        <f t="shared" si="4"/>
        <v>101.17</v>
      </c>
      <c r="AC6" s="21">
        <f t="shared" si="4"/>
        <v>104.82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74.8</v>
      </c>
      <c r="BR6" s="21">
        <f t="shared" ref="BR6:BZ6" si="8">IF(BR7="",NA(),BR7)</f>
        <v>73.62</v>
      </c>
      <c r="BS6" s="21">
        <f t="shared" si="8"/>
        <v>70.98</v>
      </c>
      <c r="BT6" s="21">
        <f t="shared" si="8"/>
        <v>78.58</v>
      </c>
      <c r="BU6" s="21">
        <f t="shared" si="8"/>
        <v>71.739999999999995</v>
      </c>
      <c r="BV6" s="21">
        <f t="shared" si="8"/>
        <v>59.8</v>
      </c>
      <c r="BW6" s="21">
        <f t="shared" si="8"/>
        <v>57.77</v>
      </c>
      <c r="BX6" s="21">
        <f t="shared" si="8"/>
        <v>57.31</v>
      </c>
      <c r="BY6" s="21">
        <f t="shared" si="8"/>
        <v>57.08</v>
      </c>
      <c r="BZ6" s="21">
        <f t="shared" si="8"/>
        <v>56.26</v>
      </c>
      <c r="CA6" s="20" t="str">
        <f>IF(CA7="","",IF(CA7="-","【-】","【"&amp;SUBSTITUTE(TEXT(CA7,"#,##0.00"),"-","△")&amp;"】"))</f>
        <v>【60.65】</v>
      </c>
      <c r="CB6" s="21">
        <f>IF(CB7="",NA(),CB7)</f>
        <v>207.2</v>
      </c>
      <c r="CC6" s="21">
        <f t="shared" ref="CC6:CK6" si="9">IF(CC7="",NA(),CC7)</f>
        <v>211.17</v>
      </c>
      <c r="CD6" s="21">
        <f t="shared" si="9"/>
        <v>221.1</v>
      </c>
      <c r="CE6" s="21">
        <f t="shared" si="9"/>
        <v>202.2</v>
      </c>
      <c r="CF6" s="21">
        <f t="shared" si="9"/>
        <v>222.21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57.1</v>
      </c>
      <c r="CN6" s="21">
        <f t="shared" ref="CN6:CV6" si="10">IF(CN7="",NA(),CN7)</f>
        <v>66.67</v>
      </c>
      <c r="CO6" s="21">
        <f t="shared" si="10"/>
        <v>61.61</v>
      </c>
      <c r="CP6" s="21">
        <f t="shared" si="10"/>
        <v>59.78</v>
      </c>
      <c r="CQ6" s="21">
        <f t="shared" si="10"/>
        <v>50.32</v>
      </c>
      <c r="CR6" s="21">
        <f t="shared" si="10"/>
        <v>51.75</v>
      </c>
      <c r="CS6" s="21">
        <f t="shared" si="10"/>
        <v>50.68</v>
      </c>
      <c r="CT6" s="21">
        <f t="shared" si="10"/>
        <v>50.14</v>
      </c>
      <c r="CU6" s="21">
        <f t="shared" si="10"/>
        <v>54.83</v>
      </c>
      <c r="CV6" s="21">
        <f t="shared" si="10"/>
        <v>66.53</v>
      </c>
      <c r="CW6" s="20" t="str">
        <f>IF(CW7="","",IF(CW7="-","【-】","【"&amp;SUBSTITUTE(TEXT(CW7,"#,##0.00"),"-","△")&amp;"】"))</f>
        <v>【61.14】</v>
      </c>
      <c r="CX6" s="21">
        <f>IF(CX7="",NA(),CX7)</f>
        <v>93.39</v>
      </c>
      <c r="CY6" s="21">
        <f t="shared" ref="CY6:DG6" si="11">IF(CY7="",NA(),CY7)</f>
        <v>93.31</v>
      </c>
      <c r="CZ6" s="21">
        <f t="shared" si="11"/>
        <v>93.43</v>
      </c>
      <c r="DA6" s="21">
        <f t="shared" si="11"/>
        <v>94.02</v>
      </c>
      <c r="DB6" s="21">
        <f t="shared" si="11"/>
        <v>93.87</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93424</v>
      </c>
      <c r="D7" s="23">
        <v>47</v>
      </c>
      <c r="E7" s="23">
        <v>17</v>
      </c>
      <c r="F7" s="23">
        <v>5</v>
      </c>
      <c r="G7" s="23">
        <v>0</v>
      </c>
      <c r="H7" s="23" t="s">
        <v>97</v>
      </c>
      <c r="I7" s="23" t="s">
        <v>98</v>
      </c>
      <c r="J7" s="23" t="s">
        <v>99</v>
      </c>
      <c r="K7" s="23" t="s">
        <v>100</v>
      </c>
      <c r="L7" s="23" t="s">
        <v>101</v>
      </c>
      <c r="M7" s="23" t="s">
        <v>102</v>
      </c>
      <c r="N7" s="24" t="s">
        <v>103</v>
      </c>
      <c r="O7" s="24" t="s">
        <v>104</v>
      </c>
      <c r="P7" s="24">
        <v>9.09</v>
      </c>
      <c r="Q7" s="24">
        <v>102.64</v>
      </c>
      <c r="R7" s="24">
        <v>2860</v>
      </c>
      <c r="S7" s="24">
        <v>22196</v>
      </c>
      <c r="T7" s="24">
        <v>89.4</v>
      </c>
      <c r="U7" s="24">
        <v>248.28</v>
      </c>
      <c r="V7" s="24">
        <v>2008</v>
      </c>
      <c r="W7" s="24">
        <v>1</v>
      </c>
      <c r="X7" s="24">
        <v>2008</v>
      </c>
      <c r="Y7" s="24">
        <v>95.74</v>
      </c>
      <c r="Z7" s="24">
        <v>99.1</v>
      </c>
      <c r="AA7" s="24">
        <v>102.43</v>
      </c>
      <c r="AB7" s="24">
        <v>101.17</v>
      </c>
      <c r="AC7" s="24">
        <v>104.82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74.8</v>
      </c>
      <c r="BR7" s="24">
        <v>73.62</v>
      </c>
      <c r="BS7" s="24">
        <v>70.98</v>
      </c>
      <c r="BT7" s="24">
        <v>78.58</v>
      </c>
      <c r="BU7" s="24">
        <v>71.739999999999995</v>
      </c>
      <c r="BV7" s="24">
        <v>59.8</v>
      </c>
      <c r="BW7" s="24">
        <v>57.77</v>
      </c>
      <c r="BX7" s="24">
        <v>57.31</v>
      </c>
      <c r="BY7" s="24">
        <v>57.08</v>
      </c>
      <c r="BZ7" s="24">
        <v>56.26</v>
      </c>
      <c r="CA7" s="24">
        <v>60.65</v>
      </c>
      <c r="CB7" s="24">
        <v>207.2</v>
      </c>
      <c r="CC7" s="24">
        <v>211.17</v>
      </c>
      <c r="CD7" s="24">
        <v>221.1</v>
      </c>
      <c r="CE7" s="24">
        <v>202.2</v>
      </c>
      <c r="CF7" s="24">
        <v>222.21</v>
      </c>
      <c r="CG7" s="24">
        <v>263.76</v>
      </c>
      <c r="CH7" s="24">
        <v>274.35000000000002</v>
      </c>
      <c r="CI7" s="24">
        <v>273.52</v>
      </c>
      <c r="CJ7" s="24">
        <v>274.99</v>
      </c>
      <c r="CK7" s="24">
        <v>282.08999999999997</v>
      </c>
      <c r="CL7" s="24">
        <v>256.97000000000003</v>
      </c>
      <c r="CM7" s="24">
        <v>57.1</v>
      </c>
      <c r="CN7" s="24">
        <v>66.67</v>
      </c>
      <c r="CO7" s="24">
        <v>61.61</v>
      </c>
      <c r="CP7" s="24">
        <v>59.78</v>
      </c>
      <c r="CQ7" s="24">
        <v>50.32</v>
      </c>
      <c r="CR7" s="24">
        <v>51.75</v>
      </c>
      <c r="CS7" s="24">
        <v>50.68</v>
      </c>
      <c r="CT7" s="24">
        <v>50.14</v>
      </c>
      <c r="CU7" s="24">
        <v>54.83</v>
      </c>
      <c r="CV7" s="24">
        <v>66.53</v>
      </c>
      <c r="CW7" s="24">
        <v>61.14</v>
      </c>
      <c r="CX7" s="24">
        <v>93.39</v>
      </c>
      <c r="CY7" s="24">
        <v>93.31</v>
      </c>
      <c r="CZ7" s="24">
        <v>93.43</v>
      </c>
      <c r="DA7" s="24">
        <v>94.02</v>
      </c>
      <c r="DB7" s="24">
        <v>93.87</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2023-01-13T00:00:34Z</dcterms:created>
  <dcterms:modified xsi:type="dcterms:W3CDTF">2023-01-31T04:42:33Z</dcterms:modified>
  <cp:category/>
</cp:coreProperties>
</file>