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6 下水道（農集）\"/>
    </mc:Choice>
  </mc:AlternateContent>
  <xr:revisionPtr revIDLastSave="0" documentId="13_ncr:1_{250DC2C8-2199-4E44-B355-35913513A569}" xr6:coauthVersionLast="47" xr6:coauthVersionMax="47" xr10:uidLastSave="{00000000-0000-0000-0000-000000000000}"/>
  <workbookProtection workbookAlgorithmName="SHA-512" workbookHashValue="FLQc6dXuO591Vvc5ADAlrydnGV7Xhx3sooJc6PpmSRTL0+5IuvRNWxQgx7cTSQkNagqKXPZPTz9sW4I5EW2k7A==" workbookSaltValue="WBihPTvvB1GmGzleDv4xdw==" workbookSpinCount="100000" lockStructure="1"/>
  <bookViews>
    <workbookView xWindow="45" yWindow="-163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P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<sst xmlns="http://schemas.openxmlformats.org/spreadsheetml/2006/main" count="236" uniqueCount="120">
  <si>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</si>
  <si>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</si>
  <si>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</si>
  <si>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</si>
  <si>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</si>
  <si>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</si>
  <si>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</si>
  <si>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</si>
  <si>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</si>
  <si>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</si>
  <si>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</si>
  <si>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</si>
  <si>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</si>
  <si>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</si>
  <si>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</si>
  <si>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</si>
  <si>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</si>
  <si>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</si>
  <si>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</si>
  <si>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</si>
  <si>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</si>
  <si>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</si>
  <si>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</si>
  <si>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</si>
  <si>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</si>
  <si>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</si>
  <si>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</si>
  <si>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</si>
  <si>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</si>
  <si>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</si>
  <si>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</si>
  <si>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</si>
  <si>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</si>
  <si>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</si>
  <si>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</si>
  <si>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</si>
  <si>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</si>
  <si>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</si>
  <si>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</si>
  <si>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</si>
  <si>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</si>
  <si>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</si>
  <si>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</si>
  <si>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</si>
  <si>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</si>
  <si>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</si>
  <si>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</si>
  <si>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</si>
  <si>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</si>
  <si>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</si>
  <si>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</si>
  <si>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</si>
  <si>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</si>
  <si>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</si>
  <si>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</si>
  <si>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</si>
  <si>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</si>
  <si>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</si>
  <si>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</si>
  <si>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</si>
  <si>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</si>
  <si>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</si>
  <si>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</si>
  <si>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</si>
  <si>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</si>
  <si>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</si>
  <si>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</si>
  <si>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</si>
  <si>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</si>
  <si>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</si>
  <si>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</si>
  <si>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</si>
  <si>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</si>
  <si>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</si>
  <si>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</si>
  <si>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</si>
  <si>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</si>
  <si>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</si>
  <si>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</si>
  <si>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</si>
  <si>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</si>
  <si>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</si>
  <si>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</si>
  <si>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</si>
  <si>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</si>
  <si>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</si>
  <si>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</si>
  <si>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</si>
  <si>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</si>
  <si>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</si>
  <si>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</si>
  <si>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</si>
  <si>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</si>
  <si>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</si>
  <si>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</si>
  <si>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</si>
  <si>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</si>
  <si>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</si>
  <si>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益子町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</si>
  <si>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</si>
  <si>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</si>
  <si>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</si>
  <si>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</si>
  <si>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</si>
  <si>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</si>
  <si>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</si>
  <si>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</si>
  <si>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</si>
  <si>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</si>
  <si>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</si>
  <si>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</si>
  <si>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</si>
  <si>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</si>
  <si>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</si>
  <si>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</si>
  <si>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</si>
  <si>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</si>
  <si>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管路施設は供用開始からの期間が比較的短いこともあり、管路の老朽化はまだ進行していないが、今後は老朽化による計画的な修繕や更新が必要となってくる。</t>
    <rPh sb="36" eb="38">
      <t>シンコウ</t>
    </rPh>
    <rPh sb="54" eb="57">
      <t>ケイカクテキ</t>
    </rPh>
    <phoneticPr fontId="4"/>
  </si>
  <si>
    <t xml:space="preserve">　経営の健全性・効率性の項目によっては、類似団体の平均値よりも数値が上回るなど評価できる面もあるが、経費回収率は、100％を下回っているので、今後も収入増や公共下水道への統廃合など経営改善へ向けた取り組みは継続していく必要がある。
	</t>
    <rPh sb="50" eb="52">
      <t>ケイヒ</t>
    </rPh>
    <rPh sb="52" eb="55">
      <t>カイシュウリツ</t>
    </rPh>
    <rPh sb="62" eb="63">
      <t>シタ</t>
    </rPh>
    <rPh sb="63" eb="64">
      <t>マワ</t>
    </rPh>
    <rPh sb="78" eb="80">
      <t>コウキョウ</t>
    </rPh>
    <rPh sb="80" eb="83">
      <t>ゲスイドウ</t>
    </rPh>
    <rPh sb="85" eb="88">
      <t>トウハイゴウ</t>
    </rPh>
    <phoneticPr fontId="4"/>
  </si>
  <si>
    <t>①収益的収支比率
　R5年度は100％を超えているものの、全体的には一般会計からの繰入金に依存した経営となっている。引き続き経費削減をしながらも料金水準の適正化を図っていく必要がある。
④企業債残高対事業規模比率
　面的整備は完了し、以前から0%である。
⑤経費回収率
　100％を下回っており、汚水処理に係る費用を賄えていない状況である。健全な経営のため更なる経費削減や財源確保を図る必要がある。
⑥汚水処理原価
　類似団体と比較すると上回っているが、これは打切決算のためである。今後も経営改善の努力を継続していく。
⑦施設利用率
　類似団体と比較すると上回っているものの、今後も適正な利用のため努力する必要がある。
⑧水洗化率
　類似団体と比較すると高い状況にあるが、今後も維持管理等の財源確保のために、水洗化の向上に努める必要がある。</t>
    <rPh sb="12" eb="14">
      <t>ネンド</t>
    </rPh>
    <rPh sb="20" eb="21">
      <t>コ</t>
    </rPh>
    <rPh sb="29" eb="32">
      <t>ゼンタイテキ</t>
    </rPh>
    <rPh sb="193" eb="195">
      <t>ヒツヨウ</t>
    </rPh>
    <rPh sb="219" eb="221">
      <t>ウワマワ</t>
    </rPh>
    <rPh sb="230" eb="234">
      <t>ダキリケッサン</t>
    </rPh>
    <rPh sb="268" eb="272">
      <t>ルイジダンタイ</t>
    </rPh>
    <rPh sb="273" eb="275">
      <t>ヒカク</t>
    </rPh>
    <rPh sb="278" eb="280">
      <t>ウワマワ</t>
    </rPh>
    <rPh sb="288" eb="290">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</si>
</sst>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57-42F9-AAAB-F9636C0FCE2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6657-42F9-AAAB-F9636C0FCE2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61.61</c:v>
                </c:pt>
                <c:pt idx="1">
                  <c:v>59.78</c:v>
                </c:pt>
                <c:pt idx="2">
                  <c:v>50.32</c:v>
                </c:pt>
                <c:pt idx="3">
                  <c:v>59.46</c:v>
                </c:pt>
                <c:pt idx="4">
                  <c:v>61.94</c:v>
                </c:pt>
              </c:numCache>
            </c:numRef>
          </c:val>
          <c:extLst>
            <c:ext xmlns:c16="http://schemas.microsoft.com/office/drawing/2014/chart" uri="{C3380CC4-5D6E-409C-BE32-E72D297353CC}">
              <c16:uniqueId val="{00000000-9F0F-44F1-9BCA-22557F36904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9F0F-44F1-9BCA-22557F36904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93.43</c:v>
                </c:pt>
                <c:pt idx="1">
                  <c:v>94.02</c:v>
                </c:pt>
                <c:pt idx="2">
                  <c:v>93.87</c:v>
                </c:pt>
                <c:pt idx="3">
                  <c:v>93.77</c:v>
                </c:pt>
                <c:pt idx="4">
                  <c:v>94</c:v>
                </c:pt>
              </c:numCache>
            </c:numRef>
          </c:val>
          <c:extLst>
            <c:ext xmlns:c16="http://schemas.microsoft.com/office/drawing/2014/chart" uri="{C3380CC4-5D6E-409C-BE32-E72D297353CC}">
              <c16:uniqueId val="{00000000-1BDA-4C0D-A692-2849A86C6BC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1BDA-4C0D-A692-2849A86C6BC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102.43</c:v>
                </c:pt>
                <c:pt idx="1">
                  <c:v>101.17</c:v>
                </c:pt>
                <c:pt idx="2">
                  <c:v>104.82</c:v>
                </c:pt>
                <c:pt idx="3">
                  <c:v>98.57</c:v>
                </c:pt>
                <c:pt idx="4">
                  <c:v>109.57</c:v>
                </c:pt>
              </c:numCache>
            </c:numRef>
          </c:val>
          <c:extLst>
            <c:ext xmlns:c16="http://schemas.microsoft.com/office/drawing/2014/chart" uri="{C3380CC4-5D6E-409C-BE32-E72D297353CC}">
              <c16:uniqueId val="{00000000-EBFC-4064-8F37-49D6FB539DA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FC-4064-8F37-49D6FB539DA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98-4780-84BD-68D901D2E6D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98-4780-84BD-68D901D2E6D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82-426D-BEF5-39A0BB5D0A6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82-426D-BEF5-39A0BB5D0A6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9C-4914-8AF8-3BD2E329BA3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9C-4914-8AF8-3BD2E329BA3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96-4E1B-98E2-4057821C5B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96-4E1B-98E2-4057821C5B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5A-4192-8DA7-56F8C157E5F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925A-4192-8DA7-56F8C157E5F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70.98</c:v>
                </c:pt>
                <c:pt idx="1">
                  <c:v>78.58</c:v>
                </c:pt>
                <c:pt idx="2">
                  <c:v>71.739999999999995</c:v>
                </c:pt>
                <c:pt idx="3">
                  <c:v>62.42</c:v>
                </c:pt>
                <c:pt idx="4">
                  <c:v>52.4</c:v>
                </c:pt>
              </c:numCache>
            </c:numRef>
          </c:val>
          <c:extLst>
            <c:ext xmlns:c16="http://schemas.microsoft.com/office/drawing/2014/chart" uri="{C3380CC4-5D6E-409C-BE32-E72D297353CC}">
              <c16:uniqueId val="{00000000-92AB-4045-8080-F84D77F6965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92AB-4045-8080-F84D77F6965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221.1</c:v>
                </c:pt>
                <c:pt idx="1">
                  <c:v>202.2</c:v>
                </c:pt>
                <c:pt idx="2">
                  <c:v>222.21</c:v>
                </c:pt>
                <c:pt idx="3">
                  <c:v>254.75</c:v>
                </c:pt>
                <c:pt idx="4">
                  <c:v>273.51</c:v>
                </c:pt>
              </c:numCache>
            </c:numRef>
          </c:val>
          <c:extLst>
            <c:ext xmlns:c16="http://schemas.microsoft.com/office/drawing/2014/chart" uri="{C3380CC4-5D6E-409C-BE32-E72D297353CC}">
              <c16:uniqueId val="{00000000-48E5-4B23-9136-EFCDB166605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48E5-4B23-9136-EFCDB166605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栃木県　益子町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21616</v>
      </c>
      <c r="AM8" s="45"/>
      <c r="AN8" s="45"/>
      <c r="AO8" s="45"/>
      <c r="AP8" s="45"/>
      <c r="AQ8" s="45"/>
      <c r="AR8" s="45"/>
      <c r="AS8" s="45"/>
      <c r="AT8" s="44">
        <f>データ!T6</f>
        <v>89.4</v>
      </c>
      <c r="AU8" s="44"/>
      <c r="AV8" s="44"/>
      <c r="AW8" s="44"/>
      <c r="AX8" s="44"/>
      <c r="AY8" s="44"/>
      <c r="AZ8" s="44"/>
      <c r="BA8" s="44"/>
      <c r="BB8" s="44">
        <f>データ!U6</f>
        <v>241.79</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9</v>
      </c>
      <c r="Q10" s="44"/>
      <c r="R10" s="44"/>
      <c r="S10" s="44"/>
      <c r="T10" s="44"/>
      <c r="U10" s="44"/>
      <c r="V10" s="44"/>
      <c r="W10" s="44">
        <f>データ!Q6</f>
        <v>80.73</v>
      </c>
      <c r="X10" s="44"/>
      <c r="Y10" s="44"/>
      <c r="Z10" s="44"/>
      <c r="AA10" s="44"/>
      <c r="AB10" s="44"/>
      <c r="AC10" s="44"/>
      <c r="AD10" s="45">
        <f>データ!R6</f>
        <v>2860</v>
      </c>
      <c r="AE10" s="45"/>
      <c r="AF10" s="45"/>
      <c r="AG10" s="45"/>
      <c r="AH10" s="45"/>
      <c r="AI10" s="45"/>
      <c r="AJ10" s="45"/>
      <c r="AK10" s="2"/>
      <c r="AL10" s="45">
        <f>データ!V6</f>
        <v>1933</v>
      </c>
      <c r="AM10" s="45"/>
      <c r="AN10" s="45"/>
      <c r="AO10" s="45"/>
      <c r="AP10" s="45"/>
      <c r="AQ10" s="45"/>
      <c r="AR10" s="45"/>
      <c r="AS10" s="45"/>
      <c r="AT10" s="44">
        <f>データ!W6</f>
        <v>1</v>
      </c>
      <c r="AU10" s="44"/>
      <c r="AV10" s="44"/>
      <c r="AW10" s="44"/>
      <c r="AX10" s="44"/>
      <c r="AY10" s="44"/>
      <c r="AZ10" s="44"/>
      <c r="BA10" s="44"/>
      <c r="BB10" s="44">
        <f>データ!X6</f>
        <v>1933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1zjL6Pjz7i6idhek6i/YXTUAUZBPTVQ5LMtWUd6Vn9m9SaHmYGXRVW2tGhcYC4gSu0nvgvfJpY/8fDtxZGVDzw==" saltValue="4xYvzmzTESlfnJoQOA5Y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93424</v>
      </c>
      <c r="D6" s="19">
        <f t="shared" si="3"/>
        <v>47</v>
      </c>
      <c r="E6" s="19">
        <f t="shared" si="3"/>
        <v>17</v>
      </c>
      <c r="F6" s="19">
        <f t="shared" si="3"/>
        <v>5</v>
      </c>
      <c r="G6" s="19">
        <f t="shared" si="3"/>
        <v>0</v>
      </c>
      <c r="H6" s="19" t="str">
        <f t="shared" si="3"/>
        <v>栃木県　益子町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9</v>
      </c>
      <c r="Q6" s="20">
        <f t="shared" si="3"/>
        <v>80.73</v>
      </c>
      <c r="R6" s="20">
        <f t="shared" si="3"/>
        <v>2860</v>
      </c>
      <c r="S6" s="20">
        <f t="shared" si="3"/>
        <v>21616</v>
      </c>
      <c r="T6" s="20">
        <f t="shared" si="3"/>
        <v>89.4</v>
      </c>
      <c r="U6" s="20">
        <f t="shared" si="3"/>
        <v>241.79</v>
      </c>
      <c r="V6" s="20">
        <f t="shared" si="3"/>
        <v>1933</v>
      </c>
      <c r="W6" s="20">
        <f t="shared" si="3"/>
        <v>1</v>
      </c>
      <c r="X6" s="20">
        <f t="shared" si="3"/>
        <v>1933</v>
      </c>
      <c r="Y6" s="21">
        <f>IF(Y7="",NA(),Y7)</f>
        <v>102.43</v>
      </c>
      <c r="Z6" s="21">
        <f t="shared" ref="Z6:AH6" si="4">IF(Z7="",NA(),Z7)</f>
        <v>101.17</v>
      </c>
      <c r="AA6" s="21">
        <f t="shared" si="4"/>
        <v>104.82</v>
      </c>
      <c r="AB6" s="21">
        <f t="shared" si="4"/>
        <v>98.57</v>
      </c>
      <c r="AC6" s="21">
        <f t="shared" si="4"/>
        <v>109.57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743.31</v>
      </c>
      <c r="BP6" s="20" t="str">
        <f>IF(BP7="","",IF(BP7="-","【-】","【"&amp;SUBSTITUTE(TEXT(BP7,"#,##0.00"),"-","△")&amp;"】"))</f>
        <v>【785.10】</v>
      </c>
      <c r="BQ6" s="21">
        <f>IF(BQ7="",NA(),BQ7)</f>
        <v>70.98</v>
      </c>
      <c r="BR6" s="21">
        <f t="shared" ref="BR6:BZ6" si="8">IF(BR7="",NA(),BR7)</f>
        <v>78.58</v>
      </c>
      <c r="BS6" s="21">
        <f t="shared" si="8"/>
        <v>71.739999999999995</v>
      </c>
      <c r="BT6" s="21">
        <f t="shared" si="8"/>
        <v>62.42</v>
      </c>
      <c r="BU6" s="21">
        <f t="shared" si="8"/>
        <v>52.4</v>
      </c>
      <c r="BV6" s="21">
        <f t="shared" si="8"/>
        <v>57.31</v>
      </c>
      <c r="BW6" s="21">
        <f t="shared" si="8"/>
        <v>57.08</v>
      </c>
      <c r="BX6" s="21">
        <f t="shared" si="8"/>
        <v>56.26</v>
      </c>
      <c r="BY6" s="21">
        <f t="shared" si="8"/>
        <v>52.94</v>
      </c>
      <c r="BZ6" s="21">
        <f t="shared" si="8"/>
        <v>61.15</v>
      </c>
      <c r="CA6" s="20" t="str">
        <f>IF(CA7="","",IF(CA7="-","【-】","【"&amp;SUBSTITUTE(TEXT(CA7,"#,##0.00"),"-","△")&amp;"】"))</f>
        <v>【56.93】</v>
      </c>
      <c r="CB6" s="21">
        <f>IF(CB7="",NA(),CB7)</f>
        <v>221.1</v>
      </c>
      <c r="CC6" s="21">
        <f t="shared" ref="CC6:CK6" si="9">IF(CC7="",NA(),CC7)</f>
        <v>202.2</v>
      </c>
      <c r="CD6" s="21">
        <f t="shared" si="9"/>
        <v>222.21</v>
      </c>
      <c r="CE6" s="21">
        <f t="shared" si="9"/>
        <v>254.75</v>
      </c>
      <c r="CF6" s="21">
        <f t="shared" si="9"/>
        <v>273.51</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61.61</v>
      </c>
      <c r="CN6" s="21">
        <f t="shared" ref="CN6:CV6" si="10">IF(CN7="",NA(),CN7)</f>
        <v>59.78</v>
      </c>
      <c r="CO6" s="21">
        <f t="shared" si="10"/>
        <v>50.32</v>
      </c>
      <c r="CP6" s="21">
        <f t="shared" si="10"/>
        <v>59.46</v>
      </c>
      <c r="CQ6" s="21">
        <f t="shared" si="10"/>
        <v>61.94</v>
      </c>
      <c r="CR6" s="21">
        <f t="shared" si="10"/>
        <v>50.14</v>
      </c>
      <c r="CS6" s="21">
        <f t="shared" si="10"/>
        <v>54.83</v>
      </c>
      <c r="CT6" s="21">
        <f t="shared" si="10"/>
        <v>66.53</v>
      </c>
      <c r="CU6" s="21">
        <f t="shared" si="10"/>
        <v>52.35</v>
      </c>
      <c r="CV6" s="21">
        <f t="shared" si="10"/>
        <v>52.63</v>
      </c>
      <c r="CW6" s="20" t="str">
        <f>IF(CW7="","",IF(CW7="-","【-】","【"&amp;SUBSTITUTE(TEXT(CW7,"#,##0.00"),"-","△")&amp;"】"))</f>
        <v>【49.87】</v>
      </c>
      <c r="CX6" s="21">
        <f>IF(CX7="",NA(),CX7)</f>
        <v>93.43</v>
      </c>
      <c r="CY6" s="21">
        <f t="shared" ref="CY6:DG6" si="11">IF(CY7="",NA(),CY7)</f>
        <v>94.02</v>
      </c>
      <c r="CZ6" s="21">
        <f t="shared" si="11"/>
        <v>93.87</v>
      </c>
      <c r="DA6" s="21">
        <f t="shared" si="11"/>
        <v>93.77</v>
      </c>
      <c r="DB6" s="21">
        <f t="shared" si="11"/>
        <v>94</v>
      </c>
      <c r="DC6" s="21">
        <f t="shared" si="11"/>
        <v>84.98</v>
      </c>
      <c r="DD6" s="21">
        <f t="shared" si="11"/>
        <v>84.7</v>
      </c>
      <c r="DE6" s="21">
        <f t="shared" si="11"/>
        <v>84.67</v>
      </c>
      <c r="DF6" s="21">
        <f t="shared" si="11"/>
        <v>84.39</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5" s="22" customFormat="1" x14ac:dyDescent="0.2">
      <c r="A7" s="14"/>
      <c r="B7" s="23">
        <v>2023</v>
      </c>
      <c r="C7" s="23">
        <v>93424</v>
      </c>
      <c r="D7" s="23">
        <v>47</v>
      </c>
      <c r="E7" s="23">
        <v>17</v>
      </c>
      <c r="F7" s="23">
        <v>5</v>
      </c>
      <c r="G7" s="23">
        <v>0</v>
      </c>
      <c r="H7" s="23" t="s">
        <v>98</v>
      </c>
      <c r="I7" s="23" t="s">
        <v>99</v>
      </c>
      <c r="J7" s="23" t="s">
        <v>100</v>
      </c>
      <c r="K7" s="23" t="s">
        <v>101</v>
      </c>
      <c r="L7" s="23" t="s">
        <v>102</v>
      </c>
      <c r="M7" s="23" t="s">
        <v>103</v>
      </c>
      <c r="N7" s="24" t="s">
        <v>104</v>
      </c>
      <c r="O7" s="24" t="s">
        <v>105</v>
      </c>
      <c r="P7" s="24">
        <v>9</v>
      </c>
      <c r="Q7" s="24">
        <v>80.73</v>
      </c>
      <c r="R7" s="24">
        <v>2860</v>
      </c>
      <c r="S7" s="24">
        <v>21616</v>
      </c>
      <c r="T7" s="24">
        <v>89.4</v>
      </c>
      <c r="U7" s="24">
        <v>241.79</v>
      </c>
      <c r="V7" s="24">
        <v>1933</v>
      </c>
      <c r="W7" s="24">
        <v>1</v>
      </c>
      <c r="X7" s="24">
        <v>1933</v>
      </c>
      <c r="Y7" s="24">
        <v>102.43</v>
      </c>
      <c r="Z7" s="24">
        <v>101.17</v>
      </c>
      <c r="AA7" s="24">
        <v>104.82</v>
      </c>
      <c r="AB7" s="24">
        <v>98.57</v>
      </c>
      <c r="AC7" s="24">
        <v>109.57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743.31</v>
      </c>
      <c r="BP7" s="24">
        <v>785.1</v>
      </c>
      <c r="BQ7" s="24">
        <v>70.98</v>
      </c>
      <c r="BR7" s="24">
        <v>78.58</v>
      </c>
      <c r="BS7" s="24">
        <v>71.739999999999995</v>
      </c>
      <c r="BT7" s="24">
        <v>62.42</v>
      </c>
      <c r="BU7" s="24">
        <v>52.4</v>
      </c>
      <c r="BV7" s="24">
        <v>57.31</v>
      </c>
      <c r="BW7" s="24">
        <v>57.08</v>
      </c>
      <c r="BX7" s="24">
        <v>56.26</v>
      </c>
      <c r="BY7" s="24">
        <v>52.94</v>
      </c>
      <c r="BZ7" s="24">
        <v>61.15</v>
      </c>
      <c r="CA7" s="24">
        <v>56.93</v>
      </c>
      <c r="CB7" s="24">
        <v>221.1</v>
      </c>
      <c r="CC7" s="24">
        <v>202.2</v>
      </c>
      <c r="CD7" s="24">
        <v>222.21</v>
      </c>
      <c r="CE7" s="24">
        <v>254.75</v>
      </c>
      <c r="CF7" s="24">
        <v>273.51</v>
      </c>
      <c r="CG7" s="24">
        <v>273.52</v>
      </c>
      <c r="CH7" s="24">
        <v>274.99</v>
      </c>
      <c r="CI7" s="24">
        <v>282.08999999999997</v>
      </c>
      <c r="CJ7" s="24">
        <v>303.27999999999997</v>
      </c>
      <c r="CK7" s="24">
        <v>250.43</v>
      </c>
      <c r="CL7" s="24">
        <v>271.14999999999998</v>
      </c>
      <c r="CM7" s="24">
        <v>61.61</v>
      </c>
      <c r="CN7" s="24">
        <v>59.78</v>
      </c>
      <c r="CO7" s="24">
        <v>50.32</v>
      </c>
      <c r="CP7" s="24">
        <v>59.46</v>
      </c>
      <c r="CQ7" s="24">
        <v>61.94</v>
      </c>
      <c r="CR7" s="24">
        <v>50.14</v>
      </c>
      <c r="CS7" s="24">
        <v>54.83</v>
      </c>
      <c r="CT7" s="24">
        <v>66.53</v>
      </c>
      <c r="CU7" s="24">
        <v>52.35</v>
      </c>
      <c r="CV7" s="24">
        <v>52.63</v>
      </c>
      <c r="CW7" s="24">
        <v>49.87</v>
      </c>
      <c r="CX7" s="24">
        <v>93.43</v>
      </c>
      <c r="CY7" s="24">
        <v>94.02</v>
      </c>
      <c r="CZ7" s="24">
        <v>93.87</v>
      </c>
      <c r="DA7" s="24">
        <v>93.77</v>
      </c>
      <c r="DB7" s="24">
        <v>94</v>
      </c>
      <c r="DC7" s="24">
        <v>84.98</v>
      </c>
      <c r="DD7" s="24">
        <v>84.7</v>
      </c>
      <c r="DE7" s="24">
        <v>84.67</v>
      </c>
      <c r="DF7" s="24">
        <v>84.39</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0.02</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cp:lastPrinted>2025-02-26T08:32:56Z</cp:lastPrinted>
  <dcterms:created xsi:type="dcterms:W3CDTF">2025-01-24T07:33:47Z</dcterms:created>
  <dcterms:modified xsi:type="dcterms:W3CDTF">2025-02-28T11:42:06Z</dcterms:modified>
  <cp:category/>
</cp:coreProperties>
</file>