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財政担当\R2（2020）\④公営企業\02 公営企業決算統計\19 公営企業に係る経営比較分析表（令和元年度決算）の分析等について\06 県HP公表\4下水（公共）\"/>
    </mc:Choice>
  </mc:AlternateContent>
  <workbookProtection workbookAlgorithmName="SHA-512" workbookHashValue="s7o5LAELC3NsVvmQahnPOf+IpMbYGd+ttHUo3ssmkm1Q7liCzAy+pYUj7DirqZr60bfOk1OAeyJoDpvKueUrGw==" workbookSaltValue="xiCLMRe2ww29YqRXGgVnpA==" workbookSpinCount="100000" lockStructure="1"/>
  <bookViews>
    <workbookView xWindow="-120" yWindow="-120" windowWidth="20730" windowHeight="11160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<sst xmlns="http://schemas.openxmlformats.org/spreadsheetml/2006/main" count="236" uniqueCount="119">
  <si>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</si>
  <si>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</si>
  <si>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</si>
  <si>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</si>
  <si>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</si>
  <si>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</si>
  <si>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</si>
  <si>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</si>
  <si>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</si>
  <si>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</si>
  <si>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</si>
  <si>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</si>
  <si>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</si>
  <si>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</si>
  <si>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</si>
  <si>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</si>
  <si>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</si>
  <si>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</si>
  <si>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</si>
  <si>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</si>
  <si>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</si>
  <si>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</si>
  <si>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</si>
  <si>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</si>
  <si>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</si>
  <si>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</si>
  <si>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</si>
  <si>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</si>
  <si>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</si>
  <si>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</si>
  <si>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</si>
  <si>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</si>
  <si>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</si>
  <si>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</si>
  <si>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</si>
  <si>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</si>
  <si>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</si>
  <si>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</si>
  <si>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</si>
  <si>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</si>
  <si>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</si>
  <si>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</si>
  <si>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</si>
  <si>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</si>
  <si>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</si>
  <si>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</si>
  <si>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</si>
  <si>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</si>
  <si>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</si>
  <si>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</si>
  <si>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</si>
  <si>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</si>
  <si>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</si>
  <si>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</si>
  <si>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</si>
  <si>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</si>
  <si>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</si>
  <si>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</si>
  <si>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</si>
  <si>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</si>
  <si>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</si>
  <si>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</si>
  <si>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</si>
  <si>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</si>
  <si>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</si>
  <si>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</si>
  <si>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</si>
  <si>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</si>
  <si>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</si>
  <si>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</si>
  <si>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</si>
  <si>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</si>
  <si>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</si>
  <si>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</si>
  <si>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</si>
  <si>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</si>
  <si>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</si>
  <si>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</si>
  <si>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</si>
  <si>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</si>
  <si>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</si>
  <si>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</si>
  <si>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</si>
  <si>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</si>
  <si>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</si>
  <si>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</si>
  <si>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</si>
  <si>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</si>
  <si>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</si>
  <si>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</si>
  <si>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</si>
  <si>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</si>
  <si>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</si>
  <si>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</si>
  <si>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</si>
  <si>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</si>
  <si>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</si>
  <si>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</si>
  <si>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茂木町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</si>
  <si>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</si>
  <si>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</si>
  <si>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</si>
  <si>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</si>
  <si>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</si>
  <si>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</si>
  <si>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</si>
  <si>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</si>
  <si>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</si>
  <si>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</si>
  <si>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</si>
  <si>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</si>
  <si>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</si>
  <si>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</si>
  <si>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</si>
  <si>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</si>
  <si>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</si>
  <si>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収益的収支比率は100％を割り込んでおり、今後も経費削減、水洗化率の向上、特に事業所の下水道接続による使用料収入増を図る必要がある。
　経費回収率については、H27年度以降は、100％を下回り、人口減による使用料の減収や、経年劣化による維持管理費の増が影響していると思われる。長期計画による維持工事費用の平準化、水洗化率向上のための戸別訪問などの対策を実施しているが、更なる経費削減を実施していく必要がある。
　汚水処理原価は、類似団体より低くなったが、水洗化率と施設利用率が類似団体より低くなったため、継続的に水洗化率の向上のための広報、戸別訪問を取り組みながら、施設の利用率の向上に繋げていく必要がある。</t>
    <rPh sb="1" eb="3">
      <t>シュウエキ</t>
    </rPh>
    <rPh sb="3" eb="4">
      <t>テキ</t>
    </rPh>
    <rPh sb="4" eb="6">
      <t>シュウシ</t>
    </rPh>
    <rPh sb="6" eb="8">
      <t>ヒリツ</t>
    </rPh>
    <rPh sb="14" eb="15">
      <t>ワ</t>
    </rPh>
    <rPh sb="16" eb="17">
      <t>コ</t>
    </rPh>
    <rPh sb="22" eb="24">
      <t>コンゴ</t>
    </rPh>
    <rPh sb="25" eb="27">
      <t>ケイヒ</t>
    </rPh>
    <rPh sb="27" eb="29">
      <t>サクゲン</t>
    </rPh>
    <rPh sb="30" eb="33">
      <t>スイセンカ</t>
    </rPh>
    <rPh sb="33" eb="34">
      <t>リツ</t>
    </rPh>
    <rPh sb="35" eb="37">
      <t>コウジョウ</t>
    </rPh>
    <rPh sb="38" eb="39">
      <t>トク</t>
    </rPh>
    <rPh sb="40" eb="42">
      <t>ジギョウ</t>
    </rPh>
    <rPh sb="42" eb="43">
      <t>ショ</t>
    </rPh>
    <rPh sb="44" eb="47">
      <t>ゲスイドウ</t>
    </rPh>
    <rPh sb="47" eb="49">
      <t>セツゾク</t>
    </rPh>
    <rPh sb="52" eb="55">
      <t>シヨウリョウ</t>
    </rPh>
    <rPh sb="55" eb="57">
      <t>シュウニュウ</t>
    </rPh>
    <rPh sb="57" eb="58">
      <t>フ</t>
    </rPh>
    <rPh sb="59" eb="60">
      <t>ハカ</t>
    </rPh>
    <rPh sb="61" eb="63">
      <t>ヒツヨウ</t>
    </rPh>
    <rPh sb="69" eb="71">
      <t>ケイヒ</t>
    </rPh>
    <rPh sb="71" eb="73">
      <t>カイシュウ</t>
    </rPh>
    <rPh sb="73" eb="74">
      <t>リツ</t>
    </rPh>
    <rPh sb="83" eb="85">
      <t>ネンド</t>
    </rPh>
    <rPh sb="85" eb="87">
      <t>イコウ</t>
    </rPh>
    <rPh sb="94" eb="96">
      <t>シタマワ</t>
    </rPh>
    <rPh sb="98" eb="101">
      <t>ジンコウゲン</t>
    </rPh>
    <rPh sb="104" eb="107">
      <t>シヨウリョウ</t>
    </rPh>
    <rPh sb="108" eb="110">
      <t>ゲンシュウ</t>
    </rPh>
    <rPh sb="112" eb="114">
      <t>ケイネン</t>
    </rPh>
    <rPh sb="114" eb="116">
      <t>レッカ</t>
    </rPh>
    <rPh sb="119" eb="121">
      <t>イジ</t>
    </rPh>
    <rPh sb="121" eb="124">
      <t>カンリヒ</t>
    </rPh>
    <rPh sb="125" eb="126">
      <t>ゾウ</t>
    </rPh>
    <rPh sb="127" eb="129">
      <t>エイキョウ</t>
    </rPh>
    <rPh sb="134" eb="135">
      <t>オモ</t>
    </rPh>
    <rPh sb="139" eb="141">
      <t>チョウキ</t>
    </rPh>
    <rPh sb="141" eb="143">
      <t>ケイカク</t>
    </rPh>
    <rPh sb="146" eb="148">
      <t>イジ</t>
    </rPh>
    <rPh sb="148" eb="150">
      <t>コウジ</t>
    </rPh>
    <rPh sb="150" eb="152">
      <t>ヒヨウ</t>
    </rPh>
    <rPh sb="153" eb="155">
      <t>ヘイジュン</t>
    </rPh>
    <rPh sb="155" eb="156">
      <t>カ</t>
    </rPh>
    <rPh sb="157" eb="160">
      <t>スイセンカ</t>
    </rPh>
    <rPh sb="160" eb="161">
      <t>リツ</t>
    </rPh>
    <rPh sb="161" eb="163">
      <t>コウジョウ</t>
    </rPh>
    <rPh sb="167" eb="169">
      <t>コベツ</t>
    </rPh>
    <rPh sb="169" eb="171">
      <t>ホウモン</t>
    </rPh>
    <rPh sb="174" eb="176">
      <t>タイサク</t>
    </rPh>
    <rPh sb="177" eb="179">
      <t>ジッシ</t>
    </rPh>
    <rPh sb="185" eb="186">
      <t>サラ</t>
    </rPh>
    <rPh sb="188" eb="190">
      <t>ケイヒ</t>
    </rPh>
    <rPh sb="190" eb="192">
      <t>サクゲン</t>
    </rPh>
    <rPh sb="193" eb="195">
      <t>ジッシ</t>
    </rPh>
    <rPh sb="199" eb="201">
      <t>ヒツヨウ</t>
    </rPh>
    <rPh sb="207" eb="209">
      <t>オスイ</t>
    </rPh>
    <rPh sb="209" eb="211">
      <t>ショリ</t>
    </rPh>
    <rPh sb="211" eb="213">
      <t>ゲンカ</t>
    </rPh>
    <rPh sb="215" eb="217">
      <t>ルイジ</t>
    </rPh>
    <rPh sb="217" eb="219">
      <t>ダンタイ</t>
    </rPh>
    <rPh sb="221" eb="222">
      <t>ヒク</t>
    </rPh>
    <rPh sb="228" eb="231">
      <t>スイセンカ</t>
    </rPh>
    <rPh sb="231" eb="232">
      <t>リツ</t>
    </rPh>
    <rPh sb="233" eb="235">
      <t>シセツ</t>
    </rPh>
    <rPh sb="235" eb="237">
      <t>リヨウ</t>
    </rPh>
    <rPh sb="237" eb="238">
      <t>リツ</t>
    </rPh>
    <rPh sb="239" eb="241">
      <t>ルイジ</t>
    </rPh>
    <rPh sb="241" eb="243">
      <t>ダンタイ</t>
    </rPh>
    <rPh sb="245" eb="246">
      <t>ヒク</t>
    </rPh>
    <rPh sb="253" eb="256">
      <t>ケイゾクテキ</t>
    </rPh>
    <rPh sb="257" eb="260">
      <t>スイセンカ</t>
    </rPh>
    <rPh sb="260" eb="261">
      <t>リツ</t>
    </rPh>
    <rPh sb="262" eb="264">
      <t>コウジョウ</t>
    </rPh>
    <rPh sb="268" eb="270">
      <t>コウホウ</t>
    </rPh>
    <rPh sb="271" eb="273">
      <t>コベツ</t>
    </rPh>
    <rPh sb="273" eb="275">
      <t>ホウモン</t>
    </rPh>
    <rPh sb="276" eb="277">
      <t>ト</t>
    </rPh>
    <rPh sb="278" eb="279">
      <t>ク</t>
    </rPh>
    <rPh sb="284" eb="286">
      <t>シセツ</t>
    </rPh>
    <rPh sb="287" eb="289">
      <t>リヨウ</t>
    </rPh>
    <rPh sb="289" eb="290">
      <t>リツ</t>
    </rPh>
    <rPh sb="291" eb="293">
      <t>コウジョウ</t>
    </rPh>
    <rPh sb="294" eb="295">
      <t>ツナ</t>
    </rPh>
    <rPh sb="299" eb="301">
      <t>ヒツヨウ</t>
    </rPh>
    <phoneticPr fontId="4"/>
  </si>
  <si>
    <t>　茂木町の公共下水道事業は、類似団体と比較して、経費回収率のような経営の効率性に関しては、平均値を上回っているが、汚水処理原価では平均値より低い。このことから、今後とも引き続き、戸別訪問、事業所訪問などの水洗化の普及活動に取り組み、水洗化人口及び有収水量の増加を図っていく必要がある。</t>
    <rPh sb="1" eb="4">
      <t>モテギマチ</t>
    </rPh>
    <rPh sb="5" eb="7">
      <t>コウキョウ</t>
    </rPh>
    <rPh sb="7" eb="10">
      <t>ゲスイドウ</t>
    </rPh>
    <rPh sb="10" eb="12">
      <t>ジギョウ</t>
    </rPh>
    <rPh sb="14" eb="16">
      <t>ルイジ</t>
    </rPh>
    <rPh sb="16" eb="18">
      <t>ダンタイ</t>
    </rPh>
    <rPh sb="19" eb="21">
      <t>ヒカク</t>
    </rPh>
    <rPh sb="24" eb="26">
      <t>ケイヒ</t>
    </rPh>
    <rPh sb="26" eb="28">
      <t>カイシュウ</t>
    </rPh>
    <rPh sb="28" eb="29">
      <t>リツ</t>
    </rPh>
    <rPh sb="33" eb="35">
      <t>ケイエイ</t>
    </rPh>
    <phoneticPr fontId="4"/>
  </si>
  <si>
    <t>　茂木町公共下水道事業は、平成9年度から開始し、平成16年3月に供用が開始された。供用から16年経過し、水処理センター内の機器の故障も年数回起きている。幸い、汚泥処理ができなくなるような、重大な事故には至っていないが、更なる経年劣化が懸念される。
　長期的・計画的な予防保全による老朽化対策を講じる必要がある。</t>
    <rPh sb="1" eb="4">
      <t>モテギマチ</t>
    </rPh>
    <rPh sb="4" eb="6">
      <t>コウキョウ</t>
    </rPh>
    <rPh sb="6" eb="9">
      <t>ゲスイドウ</t>
    </rPh>
    <rPh sb="9" eb="11">
      <t>ジギョウ</t>
    </rPh>
    <rPh sb="13" eb="15">
      <t>ヘイセイ</t>
    </rPh>
    <rPh sb="16" eb="18">
      <t>ネンド</t>
    </rPh>
    <rPh sb="20" eb="22">
      <t>カイシ</t>
    </rPh>
    <rPh sb="24" eb="26">
      <t>ヘイセイ</t>
    </rPh>
    <rPh sb="28" eb="29">
      <t>ネン</t>
    </rPh>
    <rPh sb="30" eb="31">
      <t>ガツ</t>
    </rPh>
    <rPh sb="32" eb="34">
      <t>キョウヨウ</t>
    </rPh>
    <rPh sb="35" eb="37">
      <t>カイシ</t>
    </rPh>
    <rPh sb="41" eb="43">
      <t>キョウヨウ</t>
    </rPh>
    <rPh sb="47" eb="48">
      <t>ネン</t>
    </rPh>
    <rPh sb="48" eb="50">
      <t>ケイカ</t>
    </rPh>
    <rPh sb="52" eb="53">
      <t>ミズ</t>
    </rPh>
    <rPh sb="53" eb="55">
      <t>ショリ</t>
    </rPh>
    <rPh sb="59" eb="60">
      <t>ナイ</t>
    </rPh>
    <rPh sb="61" eb="63">
      <t>キキ</t>
    </rPh>
    <rPh sb="64" eb="66">
      <t>コショウ</t>
    </rPh>
    <rPh sb="67" eb="68">
      <t>ネン</t>
    </rPh>
    <rPh sb="68" eb="70">
      <t>スウカイ</t>
    </rPh>
    <rPh sb="70" eb="71">
      <t>オ</t>
    </rPh>
    <rPh sb="76" eb="77">
      <t>サイワ</t>
    </rPh>
    <rPh sb="79" eb="81">
      <t>オデイ</t>
    </rPh>
    <rPh sb="81" eb="83">
      <t>ショリ</t>
    </rPh>
    <rPh sb="94" eb="96">
      <t>ジュウダイ</t>
    </rPh>
    <rPh sb="97" eb="99">
      <t>ジコ</t>
    </rPh>
    <rPh sb="101" eb="102">
      <t>イタ</t>
    </rPh>
    <rPh sb="109" eb="110">
      <t>サラ</t>
    </rPh>
    <rPh sb="112" eb="114">
      <t>ケイネン</t>
    </rPh>
    <rPh sb="114" eb="116">
      <t>レッカ</t>
    </rPh>
    <rPh sb="117" eb="119">
      <t>ケネン</t>
    </rPh>
    <rPh sb="125" eb="128">
      <t>チョウキテキ</t>
    </rPh>
    <rPh sb="129" eb="132">
      <t>ケイカクテキ</t>
    </rPh>
    <rPh sb="133" eb="135">
      <t>ヨボウ</t>
    </rPh>
    <rPh sb="135" eb="137">
      <t>ホゼン</t>
    </rPh>
    <rPh sb="140" eb="143">
      <t>ロウキュウカ</t>
    </rPh>
    <rPh sb="143" eb="145">
      <t>タイサク</t>
    </rPh>
    <rPh sb="146" eb="147">
      <t>コウ</t>
    </rPh>
    <rPh sb="149" eb="15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</si>
</sst>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D-4889-BCC4-8ABCAB16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</c:v>
                </c:pt>
                <c:pt idx="1">
                  <c:v>0.19</c:v>
                </c:pt>
                <c:pt idx="2">
                  <c:v>7.0000000000000007E-2</c:v>
                </c:pt>
                <c:pt idx="3">
                  <c:v>0.12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1D-4889-BCC4-8ABCAB16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24.67</c:v>
                </c:pt>
                <c:pt idx="1">
                  <c:v>24.67</c:v>
                </c:pt>
                <c:pt idx="2">
                  <c:v>25.08</c:v>
                </c:pt>
                <c:pt idx="3">
                  <c:v>25.63</c:v>
                </c:pt>
                <c:pt idx="4">
                  <c:v>25.38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2-45E4-9462-2203BA93E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39.869999999999997</c:v>
                </c:pt>
                <c:pt idx="1">
                  <c:v>41.28</c:v>
                </c:pt>
                <c:pt idx="2">
                  <c:v>41.45</c:v>
                </c:pt>
                <c:pt idx="3">
                  <c:v>49.68</c:v>
                </c:pt>
                <c:pt idx="4">
                  <c:v>49.27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A2-45E4-9462-2203BA93E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65.739999999999995</c:v>
                </c:pt>
                <c:pt idx="1">
                  <c:v>66.97</c:v>
                </c:pt>
                <c:pt idx="2">
                  <c:v>68.45</c:v>
                </c:pt>
                <c:pt idx="3">
                  <c:v>70.03</c:v>
                </c:pt>
                <c:pt idx="4">
                  <c:v>70.75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B-4C1F-BDE4-6E0562248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61.37</c:v>
                </c:pt>
                <c:pt idx="1">
                  <c:v>61.3</c:v>
                </c:pt>
                <c:pt idx="2">
                  <c:v>64.510000000000005</c:v>
                </c:pt>
                <c:pt idx="3">
                  <c:v>83.35</c:v>
                </c:pt>
                <c:pt idx="4">
                  <c:v>83.16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BB-4C1F-BDE4-6E0562248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81.83</c:v>
                </c:pt>
                <c:pt idx="1">
                  <c:v>81.8</c:v>
                </c:pt>
                <c:pt idx="2">
                  <c:v>84.41</c:v>
                </c:pt>
                <c:pt idx="3">
                  <c:v>80.62</c:v>
                </c:pt>
                <c:pt idx="4">
                  <c:v>78.94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D-46DC-A49F-F60CC3011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DD-46DC-A49F-F60CC3011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1-4541-BED5-E3EAFB487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F1-4541-BED5-E3EAFB487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1-495E-993B-D82AD40EA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1-495E-993B-D82AD40EA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6-4A3F-9D61-CD1633688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56-4A3F-9D61-CD1633688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7-4105-83A5-5ABEF06BA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E7-4105-83A5-5ABEF06BA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834.08</c:v>
                </c:pt>
                <c:pt idx="1">
                  <c:v>755.03</c:v>
                </c:pt>
                <c:pt idx="2">
                  <c:v>803.35</c:v>
                </c:pt>
                <c:pt idx="3">
                  <c:v>529.1</c:v>
                </c:pt>
                <c:pt idx="4">
                  <c:v>519.97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9-49EB-8E3B-A00C303A6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1824.34</c:v>
                </c:pt>
                <c:pt idx="1">
                  <c:v>1604.64</c:v>
                </c:pt>
                <c:pt idx="2">
                  <c:v>1217.7</c:v>
                </c:pt>
                <c:pt idx="3">
                  <c:v>1048.23</c:v>
                </c:pt>
                <c:pt idx="4">
                  <c:v>1130.42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B9-49EB-8E3B-A00C303A6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92.91</c:v>
                </c:pt>
                <c:pt idx="1">
                  <c:v>91.7</c:v>
                </c:pt>
                <c:pt idx="2">
                  <c:v>91.6</c:v>
                </c:pt>
                <c:pt idx="3">
                  <c:v>85.16</c:v>
                </c:pt>
                <c:pt idx="4">
                  <c:v>83.59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0-43D8-B3B9-94EA4CBBF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54.16</c:v>
                </c:pt>
                <c:pt idx="1">
                  <c:v>60.01</c:v>
                </c:pt>
                <c:pt idx="2">
                  <c:v>66.680000000000007</c:v>
                </c:pt>
                <c:pt idx="3">
                  <c:v>78.92</c:v>
                </c:pt>
                <c:pt idx="4">
                  <c:v>74.17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60-43D8-B3B9-94EA4CBBF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186.21</c:v>
                </c:pt>
                <c:pt idx="1">
                  <c:v>190</c:v>
                </c:pt>
                <c:pt idx="2">
                  <c:v>190</c:v>
                </c:pt>
                <c:pt idx="3">
                  <c:v>203.34</c:v>
                </c:pt>
                <c:pt idx="4">
                  <c:v>208.75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B-4EF6-B3BF-DC2BABF1E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307.56</c:v>
                </c:pt>
                <c:pt idx="1">
                  <c:v>277.67</c:v>
                </c:pt>
                <c:pt idx="2">
                  <c:v>260.11</c:v>
                </c:pt>
                <c:pt idx="3">
                  <c:v>220.31</c:v>
                </c:pt>
                <c:pt idx="4">
                  <c:v>230.95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B-4EF6-B3BF-DC2BABF1E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栃木県　茂木町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12745</v>
      </c>
      <c r="AM8" s="69"/>
      <c r="AN8" s="69"/>
      <c r="AO8" s="69"/>
      <c r="AP8" s="69"/>
      <c r="AQ8" s="69"/>
      <c r="AR8" s="69"/>
      <c r="AS8" s="69"/>
      <c r="AT8" s="68">
        <f>データ!T6</f>
        <v>172.69</v>
      </c>
      <c r="AU8" s="68"/>
      <c r="AV8" s="68"/>
      <c r="AW8" s="68"/>
      <c r="AX8" s="68"/>
      <c r="AY8" s="68"/>
      <c r="AZ8" s="68"/>
      <c r="BA8" s="68"/>
      <c r="BB8" s="68">
        <f>データ!U6</f>
        <v>73.8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20.68</v>
      </c>
      <c r="Q10" s="68"/>
      <c r="R10" s="68"/>
      <c r="S10" s="68"/>
      <c r="T10" s="68"/>
      <c r="U10" s="68"/>
      <c r="V10" s="68"/>
      <c r="W10" s="68">
        <f>データ!Q6</f>
        <v>95.71</v>
      </c>
      <c r="X10" s="68"/>
      <c r="Y10" s="68"/>
      <c r="Z10" s="68"/>
      <c r="AA10" s="68"/>
      <c r="AB10" s="68"/>
      <c r="AC10" s="68"/>
      <c r="AD10" s="69">
        <f>データ!R6</f>
        <v>2970</v>
      </c>
      <c r="AE10" s="69"/>
      <c r="AF10" s="69"/>
      <c r="AG10" s="69"/>
      <c r="AH10" s="69"/>
      <c r="AI10" s="69"/>
      <c r="AJ10" s="69"/>
      <c r="AK10" s="2"/>
      <c r="AL10" s="69">
        <f>データ!V6</f>
        <v>2619</v>
      </c>
      <c r="AM10" s="69"/>
      <c r="AN10" s="69"/>
      <c r="AO10" s="69"/>
      <c r="AP10" s="69"/>
      <c r="AQ10" s="69"/>
      <c r="AR10" s="69"/>
      <c r="AS10" s="69"/>
      <c r="AT10" s="68">
        <f>データ!W6</f>
        <v>1.23</v>
      </c>
      <c r="AU10" s="68"/>
      <c r="AV10" s="68"/>
      <c r="AW10" s="68"/>
      <c r="AX10" s="68"/>
      <c r="AY10" s="68"/>
      <c r="AZ10" s="68"/>
      <c r="BA10" s="68"/>
      <c r="BB10" s="68">
        <f>データ!X6</f>
        <v>2129.27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44</v>
      </c>
      <c r="N86" s="26" t="s">
        <v>44</v>
      </c>
      <c r="O86" s="26" t="str">
        <f>データ!EO6</f>
        <v>【0.22】</v>
      </c>
    </row>
  </sheetData>
  <sheetProtection algorithmName="SHA-512" hashValue="a5qpkMl76Hp3JFR7t3+RIit01DuLsDc44lZx5SSZBoJ83/jOozYymykn26/rIPNj5uqkyelOIJWpUiEiVhq40g==" saltValue="y0qfTmDE1o5JP7aaDqcpl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93432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栃木県　茂木町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20.68</v>
      </c>
      <c r="Q6" s="34">
        <f t="shared" si="3"/>
        <v>95.71</v>
      </c>
      <c r="R6" s="34">
        <f t="shared" si="3"/>
        <v>2970</v>
      </c>
      <c r="S6" s="34">
        <f t="shared" si="3"/>
        <v>12745</v>
      </c>
      <c r="T6" s="34">
        <f t="shared" si="3"/>
        <v>172.69</v>
      </c>
      <c r="U6" s="34">
        <f t="shared" si="3"/>
        <v>73.8</v>
      </c>
      <c r="V6" s="34">
        <f t="shared" si="3"/>
        <v>2619</v>
      </c>
      <c r="W6" s="34">
        <f t="shared" si="3"/>
        <v>1.23</v>
      </c>
      <c r="X6" s="34">
        <f t="shared" si="3"/>
        <v>2129.27</v>
      </c>
      <c r="Y6" s="35">
        <f>IF(Y7="",NA(),Y7)</f>
        <v>81.83</v>
      </c>
      <c r="Z6" s="35">
        <f t="shared" ref="Z6:AH6" si="4">IF(Z7="",NA(),Z7)</f>
        <v>81.8</v>
      </c>
      <c r="AA6" s="35">
        <f t="shared" si="4"/>
        <v>84.41</v>
      </c>
      <c r="AB6" s="35">
        <f t="shared" si="4"/>
        <v>80.62</v>
      </c>
      <c r="AC6" s="35">
        <f t="shared" si="4"/>
        <v>78.94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834.08</v>
      </c>
      <c r="BG6" s="35">
        <f t="shared" ref="BG6:BO6" si="7">IF(BG7="",NA(),BG7)</f>
        <v>755.03</v>
      </c>
      <c r="BH6" s="35">
        <f t="shared" si="7"/>
        <v>803.35</v>
      </c>
      <c r="BI6" s="35">
        <f t="shared" si="7"/>
        <v>529.1</v>
      </c>
      <c r="BJ6" s="35">
        <f t="shared" si="7"/>
        <v>519.97</v>
      </c>
      <c r="BK6" s="35">
        <f t="shared" si="7"/>
        <v>1824.34</v>
      </c>
      <c r="BL6" s="35">
        <f t="shared" si="7"/>
        <v>1604.64</v>
      </c>
      <c r="BM6" s="35">
        <f t="shared" si="7"/>
        <v>1217.7</v>
      </c>
      <c r="BN6" s="35">
        <f t="shared" si="7"/>
        <v>1048.23</v>
      </c>
      <c r="BO6" s="35">
        <f t="shared" si="7"/>
        <v>1130.42</v>
      </c>
      <c r="BP6" s="34" t="str">
        <f>IF(BP7="","",IF(BP7="-","【-】","【"&amp;SUBSTITUTE(TEXT(BP7,"#,##0.00"),"-","△")&amp;"】"))</f>
        <v>【682.51】</v>
      </c>
      <c r="BQ6" s="35">
        <f>IF(BQ7="",NA(),BQ7)</f>
        <v>92.91</v>
      </c>
      <c r="BR6" s="35">
        <f t="shared" ref="BR6:BZ6" si="8">IF(BR7="",NA(),BR7)</f>
        <v>91.7</v>
      </c>
      <c r="BS6" s="35">
        <f t="shared" si="8"/>
        <v>91.6</v>
      </c>
      <c r="BT6" s="35">
        <f t="shared" si="8"/>
        <v>85.16</v>
      </c>
      <c r="BU6" s="35">
        <f t="shared" si="8"/>
        <v>83.59</v>
      </c>
      <c r="BV6" s="35">
        <f t="shared" si="8"/>
        <v>54.16</v>
      </c>
      <c r="BW6" s="35">
        <f t="shared" si="8"/>
        <v>60.01</v>
      </c>
      <c r="BX6" s="35">
        <f t="shared" si="8"/>
        <v>66.680000000000007</v>
      </c>
      <c r="BY6" s="35">
        <f t="shared" si="8"/>
        <v>78.92</v>
      </c>
      <c r="BZ6" s="35">
        <f t="shared" si="8"/>
        <v>74.17</v>
      </c>
      <c r="CA6" s="34" t="str">
        <f>IF(CA7="","",IF(CA7="-","【-】","【"&amp;SUBSTITUTE(TEXT(CA7,"#,##0.00"),"-","△")&amp;"】"))</f>
        <v>【100.34】</v>
      </c>
      <c r="CB6" s="35">
        <f>IF(CB7="",NA(),CB7)</f>
        <v>186.21</v>
      </c>
      <c r="CC6" s="35">
        <f t="shared" ref="CC6:CK6" si="9">IF(CC7="",NA(),CC7)</f>
        <v>190</v>
      </c>
      <c r="CD6" s="35">
        <f t="shared" si="9"/>
        <v>190</v>
      </c>
      <c r="CE6" s="35">
        <f t="shared" si="9"/>
        <v>203.34</v>
      </c>
      <c r="CF6" s="35">
        <f t="shared" si="9"/>
        <v>208.75</v>
      </c>
      <c r="CG6" s="35">
        <f t="shared" si="9"/>
        <v>307.56</v>
      </c>
      <c r="CH6" s="35">
        <f t="shared" si="9"/>
        <v>277.67</v>
      </c>
      <c r="CI6" s="35">
        <f t="shared" si="9"/>
        <v>260.11</v>
      </c>
      <c r="CJ6" s="35">
        <f t="shared" si="9"/>
        <v>220.31</v>
      </c>
      <c r="CK6" s="35">
        <f t="shared" si="9"/>
        <v>230.95</v>
      </c>
      <c r="CL6" s="34" t="str">
        <f>IF(CL7="","",IF(CL7="-","【-】","【"&amp;SUBSTITUTE(TEXT(CL7,"#,##0.00"),"-","△")&amp;"】"))</f>
        <v>【136.15】</v>
      </c>
      <c r="CM6" s="35">
        <f>IF(CM7="",NA(),CM7)</f>
        <v>24.67</v>
      </c>
      <c r="CN6" s="35">
        <f t="shared" ref="CN6:CV6" si="10">IF(CN7="",NA(),CN7)</f>
        <v>24.67</v>
      </c>
      <c r="CO6" s="35">
        <f t="shared" si="10"/>
        <v>25.08</v>
      </c>
      <c r="CP6" s="35">
        <f t="shared" si="10"/>
        <v>25.63</v>
      </c>
      <c r="CQ6" s="35">
        <f t="shared" si="10"/>
        <v>25.38</v>
      </c>
      <c r="CR6" s="35">
        <f t="shared" si="10"/>
        <v>39.869999999999997</v>
      </c>
      <c r="CS6" s="35">
        <f t="shared" si="10"/>
        <v>41.28</v>
      </c>
      <c r="CT6" s="35">
        <f t="shared" si="10"/>
        <v>41.45</v>
      </c>
      <c r="CU6" s="35">
        <f t="shared" si="10"/>
        <v>49.68</v>
      </c>
      <c r="CV6" s="35">
        <f t="shared" si="10"/>
        <v>49.27</v>
      </c>
      <c r="CW6" s="34" t="str">
        <f>IF(CW7="","",IF(CW7="-","【-】","【"&amp;SUBSTITUTE(TEXT(CW7,"#,##0.00"),"-","△")&amp;"】"))</f>
        <v>【59.64】</v>
      </c>
      <c r="CX6" s="35">
        <f>IF(CX7="",NA(),CX7)</f>
        <v>65.739999999999995</v>
      </c>
      <c r="CY6" s="35">
        <f t="shared" ref="CY6:DG6" si="11">IF(CY7="",NA(),CY7)</f>
        <v>66.97</v>
      </c>
      <c r="CZ6" s="35">
        <f t="shared" si="11"/>
        <v>68.45</v>
      </c>
      <c r="DA6" s="35">
        <f t="shared" si="11"/>
        <v>70.03</v>
      </c>
      <c r="DB6" s="35">
        <f t="shared" si="11"/>
        <v>70.75</v>
      </c>
      <c r="DC6" s="35">
        <f t="shared" si="11"/>
        <v>61.37</v>
      </c>
      <c r="DD6" s="35">
        <f t="shared" si="11"/>
        <v>61.3</v>
      </c>
      <c r="DE6" s="35">
        <f t="shared" si="11"/>
        <v>64.510000000000005</v>
      </c>
      <c r="DF6" s="35">
        <f t="shared" si="11"/>
        <v>83.35</v>
      </c>
      <c r="DG6" s="35">
        <f t="shared" si="11"/>
        <v>83.16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</v>
      </c>
      <c r="EK6" s="35">
        <f t="shared" si="14"/>
        <v>0.19</v>
      </c>
      <c r="EL6" s="35">
        <f t="shared" si="14"/>
        <v>7.0000000000000007E-2</v>
      </c>
      <c r="EM6" s="35">
        <f t="shared" si="14"/>
        <v>0.12</v>
      </c>
      <c r="EN6" s="35">
        <f t="shared" si="14"/>
        <v>0.1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93432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20.68</v>
      </c>
      <c r="Q7" s="38">
        <v>95.71</v>
      </c>
      <c r="R7" s="38">
        <v>2970</v>
      </c>
      <c r="S7" s="38">
        <v>12745</v>
      </c>
      <c r="T7" s="38">
        <v>172.69</v>
      </c>
      <c r="U7" s="38">
        <v>73.8</v>
      </c>
      <c r="V7" s="38">
        <v>2619</v>
      </c>
      <c r="W7" s="38">
        <v>1.23</v>
      </c>
      <c r="X7" s="38">
        <v>2129.27</v>
      </c>
      <c r="Y7" s="38">
        <v>81.83</v>
      </c>
      <c r="Z7" s="38">
        <v>81.8</v>
      </c>
      <c r="AA7" s="38">
        <v>84.41</v>
      </c>
      <c r="AB7" s="38">
        <v>80.62</v>
      </c>
      <c r="AC7" s="38">
        <v>78.94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834.08</v>
      </c>
      <c r="BG7" s="38">
        <v>755.03</v>
      </c>
      <c r="BH7" s="38">
        <v>803.35</v>
      </c>
      <c r="BI7" s="38">
        <v>529.1</v>
      </c>
      <c r="BJ7" s="38">
        <v>519.97</v>
      </c>
      <c r="BK7" s="38">
        <v>1824.34</v>
      </c>
      <c r="BL7" s="38">
        <v>1604.64</v>
      </c>
      <c r="BM7" s="38">
        <v>1217.7</v>
      </c>
      <c r="BN7" s="38">
        <v>1048.23</v>
      </c>
      <c r="BO7" s="38">
        <v>1130.42</v>
      </c>
      <c r="BP7" s="38">
        <v>682.51</v>
      </c>
      <c r="BQ7" s="38">
        <v>92.91</v>
      </c>
      <c r="BR7" s="38">
        <v>91.7</v>
      </c>
      <c r="BS7" s="38">
        <v>91.6</v>
      </c>
      <c r="BT7" s="38">
        <v>85.16</v>
      </c>
      <c r="BU7" s="38">
        <v>83.59</v>
      </c>
      <c r="BV7" s="38">
        <v>54.16</v>
      </c>
      <c r="BW7" s="38">
        <v>60.01</v>
      </c>
      <c r="BX7" s="38">
        <v>66.680000000000007</v>
      </c>
      <c r="BY7" s="38">
        <v>78.92</v>
      </c>
      <c r="BZ7" s="38">
        <v>74.17</v>
      </c>
      <c r="CA7" s="38">
        <v>100.34</v>
      </c>
      <c r="CB7" s="38">
        <v>186.21</v>
      </c>
      <c r="CC7" s="38">
        <v>190</v>
      </c>
      <c r="CD7" s="38">
        <v>190</v>
      </c>
      <c r="CE7" s="38">
        <v>203.34</v>
      </c>
      <c r="CF7" s="38">
        <v>208.75</v>
      </c>
      <c r="CG7" s="38">
        <v>307.56</v>
      </c>
      <c r="CH7" s="38">
        <v>277.67</v>
      </c>
      <c r="CI7" s="38">
        <v>260.11</v>
      </c>
      <c r="CJ7" s="38">
        <v>220.31</v>
      </c>
      <c r="CK7" s="38">
        <v>230.95</v>
      </c>
      <c r="CL7" s="38">
        <v>136.15</v>
      </c>
      <c r="CM7" s="38">
        <v>24.67</v>
      </c>
      <c r="CN7" s="38">
        <v>24.67</v>
      </c>
      <c r="CO7" s="38">
        <v>25.08</v>
      </c>
      <c r="CP7" s="38">
        <v>25.63</v>
      </c>
      <c r="CQ7" s="38">
        <v>25.38</v>
      </c>
      <c r="CR7" s="38">
        <v>39.869999999999997</v>
      </c>
      <c r="CS7" s="38">
        <v>41.28</v>
      </c>
      <c r="CT7" s="38">
        <v>41.45</v>
      </c>
      <c r="CU7" s="38">
        <v>49.68</v>
      </c>
      <c r="CV7" s="38">
        <v>49.27</v>
      </c>
      <c r="CW7" s="38">
        <v>59.64</v>
      </c>
      <c r="CX7" s="38">
        <v>65.739999999999995</v>
      </c>
      <c r="CY7" s="38">
        <v>66.97</v>
      </c>
      <c r="CZ7" s="38">
        <v>68.45</v>
      </c>
      <c r="DA7" s="38">
        <v>70.03</v>
      </c>
      <c r="DB7" s="38">
        <v>70.75</v>
      </c>
      <c r="DC7" s="38">
        <v>61.37</v>
      </c>
      <c r="DD7" s="38">
        <v>61.3</v>
      </c>
      <c r="DE7" s="38">
        <v>64.510000000000005</v>
      </c>
      <c r="DF7" s="38">
        <v>83.35</v>
      </c>
      <c r="DG7" s="38">
        <v>83.16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</v>
      </c>
      <c r="EK7" s="38">
        <v>0.19</v>
      </c>
      <c r="EL7" s="38">
        <v>7.0000000000000007E-2</v>
      </c>
      <c r="EM7" s="38">
        <v>0.12</v>
      </c>
      <c r="EN7" s="38">
        <v>0.1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狐塚　賢太</cp:lastModifiedBy>
  <cp:lastPrinted>2021-02-01T06:16:55Z</cp:lastPrinted>
  <dcterms:created xsi:type="dcterms:W3CDTF">2020-12-04T02:44:10Z</dcterms:created>
  <dcterms:modified xsi:type="dcterms:W3CDTF">2021-02-20T02:07:30Z</dcterms:modified>
  <cp:category/>
</cp:coreProperties>
</file>