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Wifs101\市町村課\05財政担当\R4（2022）\④公営企業\02 公営企業決算統計\16 公営企業に係る経営比較分析表（令和３年度決算）の分析等について\07 県HP公開\４下水（公共）\"/>
    </mc:Choice>
  </mc:AlternateContent>
  <xr:revisionPtr revIDLastSave="0" documentId="13_ncr:1_{223841BD-F6E7-40B8-816E-B1C294E4075C}" xr6:coauthVersionLast="47" xr6:coauthVersionMax="47" xr10:uidLastSave="{00000000-0000-0000-0000-000000000000}"/>
  <workbookProtection workbookAlgorithmName="SHA-512" workbookHashValue="CTcoPkaqojM0m+bcd3W+YRHUBLM43DJ8rQ5aFxub+pqYGTbapvWUdVQOVzeas7A35WYk8szr+DXWz8vCsO73Ig==" workbookSaltValue="W6cbQ0Z7kyIp+ym7dI14Wg==" workbookSpinCount="100000" lockStructure="1"/>
  <bookViews>
    <workbookView xWindow="28680" yWindow="-120" windowWidth="29040" windowHeight="15840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P8" i="4" s="1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AL10" i="4"/>
  <c r="I10" i="4"/>
  <c r="AL8" i="4"/>
  <c r="I8" i="4"/>
</calcChain>
</file>

<file path=xl/sharedStrings.xml><?xml version="1.0" encoding="utf-8"?>
<sst xmlns="http://schemas.openxmlformats.org/spreadsheetml/2006/main" count="236" uniqueCount="120">
  <si>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</si>
  <si>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</si>
  <si>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</si>
  <si>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</si>
  <si>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</si>
  <si>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</si>
  <si>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</si>
  <si>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</si>
  <si>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</si>
  <si>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</si>
  <si>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</si>
  <si>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</si>
  <si>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</si>
  <si>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</si>
  <si>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</si>
  <si>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</si>
  <si>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</si>
  <si>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</si>
  <si>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</si>
  <si>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</si>
  <si>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</si>
  <si>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</si>
  <si>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</si>
  <si>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</si>
  <si>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</si>
  <si>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</si>
  <si>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</si>
  <si>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</si>
  <si>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</si>
  <si>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</si>
  <si>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</si>
  <si>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</si>
  <si>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</si>
  <si>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</si>
  <si>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</si>
  <si>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</si>
  <si>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</si>
  <si>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</si>
  <si>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</si>
  <si>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</si>
  <si>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</si>
  <si>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</si>
  <si>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</si>
  <si>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</si>
  <si>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</si>
  <si>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</si>
  <si>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</si>
  <si>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</si>
  <si>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</si>
  <si>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</si>
  <si>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</si>
  <si>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</si>
  <si>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</si>
  <si>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</si>
  <si>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</si>
  <si>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</si>
  <si>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</si>
  <si>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</si>
  <si>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</si>
  <si>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</si>
  <si>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</si>
  <si>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</si>
  <si>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</si>
  <si>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</si>
  <si>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</si>
  <si>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</si>
  <si>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</si>
  <si>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</si>
  <si>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</si>
  <si>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</si>
  <si>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</si>
  <si>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</si>
  <si>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</si>
  <si>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</si>
  <si>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</si>
  <si>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</si>
  <si>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</si>
  <si>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</si>
  <si>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</si>
  <si>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</si>
  <si>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</si>
  <si>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</si>
  <si>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</si>
  <si>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</si>
  <si>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</si>
  <si>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</si>
  <si>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</si>
  <si>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</si>
  <si>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</si>
  <si>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</si>
  <si>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</si>
  <si>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</si>
  <si>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</si>
  <si>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</si>
  <si>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</si>
  <si>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</si>
  <si>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</si>
  <si>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</si>
  <si>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栃木県　茂木町</t>
  </si>
  <si>
    <t>法非適用</t>
  </si>
  <si>
    <t>下水道事業</t>
  </si>
  <si>
    <t>公共下水道</t>
  </si>
  <si>
    <t>Cd2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</si>
  <si>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</si>
  <si>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</si>
  <si>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</si>
  <si>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</si>
  <si>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</si>
  <si>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</si>
  <si>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</si>
  <si>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</si>
  <si>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</si>
  <si>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</si>
  <si>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</si>
  <si>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</si>
  <si>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</si>
  <si>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</si>
  <si>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平成１６年３月の供用開始から約２０年となり、施設内の機器に故障が起き始めている。修繕費用を予算化し随時対策を講ずる必要がある。</t>
    <rPh sb="0" eb="2">
      <t>ヘイセイ</t>
    </rPh>
    <rPh sb="4" eb="5">
      <t>ネン</t>
    </rPh>
    <rPh sb="6" eb="7">
      <t>ツキ</t>
    </rPh>
    <rPh sb="8" eb="10">
      <t>キョウヨウ</t>
    </rPh>
    <rPh sb="10" eb="12">
      <t>カイシ</t>
    </rPh>
    <rPh sb="14" eb="15">
      <t>ヤク</t>
    </rPh>
    <rPh sb="17" eb="18">
      <t>ネン</t>
    </rPh>
    <rPh sb="22" eb="24">
      <t>シセツ</t>
    </rPh>
    <rPh sb="24" eb="25">
      <t>ナイ</t>
    </rPh>
    <rPh sb="26" eb="28">
      <t>キキ</t>
    </rPh>
    <rPh sb="29" eb="31">
      <t>コショウ</t>
    </rPh>
    <rPh sb="32" eb="33">
      <t>オ</t>
    </rPh>
    <rPh sb="34" eb="35">
      <t>ハジ</t>
    </rPh>
    <rPh sb="40" eb="42">
      <t>シュウゼン</t>
    </rPh>
    <rPh sb="42" eb="44">
      <t>ヒヨウ</t>
    </rPh>
    <rPh sb="45" eb="48">
      <t>ヨサンカ</t>
    </rPh>
    <rPh sb="49" eb="51">
      <t>ズイジ</t>
    </rPh>
    <rPh sb="51" eb="53">
      <t>タイサク</t>
    </rPh>
    <rPh sb="54" eb="55">
      <t>コウ</t>
    </rPh>
    <rPh sb="57" eb="59">
      <t>ヒツヨウ</t>
    </rPh>
    <phoneticPr fontId="4"/>
  </si>
  <si>
    <t>茂木町の公共下水道事業は、類似団体と比較すると経費回収率が類似団体平均を上回ったが、汚水処理原価は下回った。今後も水洗化の普及活動に取組み、水洗化率と有収水量の増加を図る必要がある。</t>
    <rPh sb="0" eb="2">
      <t>モテギ</t>
    </rPh>
    <rPh sb="2" eb="3">
      <t>マチ</t>
    </rPh>
    <rPh sb="4" eb="6">
      <t>コウキョウ</t>
    </rPh>
    <rPh sb="6" eb="9">
      <t>ゲスイドウ</t>
    </rPh>
    <rPh sb="9" eb="11">
      <t>ジギョウ</t>
    </rPh>
    <rPh sb="13" eb="17">
      <t>ルイジダンタイ</t>
    </rPh>
    <rPh sb="18" eb="20">
      <t>ヒカク</t>
    </rPh>
    <rPh sb="23" eb="25">
      <t>ケイヒ</t>
    </rPh>
    <rPh sb="25" eb="27">
      <t>カイシュウ</t>
    </rPh>
    <rPh sb="27" eb="28">
      <t>リツ</t>
    </rPh>
    <rPh sb="29" eb="31">
      <t>ルイジ</t>
    </rPh>
    <rPh sb="31" eb="33">
      <t>ダンタイ</t>
    </rPh>
    <rPh sb="33" eb="35">
      <t>ヘイキン</t>
    </rPh>
    <rPh sb="36" eb="38">
      <t>ウワマワ</t>
    </rPh>
    <rPh sb="42" eb="44">
      <t>オスイ</t>
    </rPh>
    <rPh sb="44" eb="46">
      <t>ショリ</t>
    </rPh>
    <rPh sb="46" eb="48">
      <t>ゲンカ</t>
    </rPh>
    <rPh sb="49" eb="51">
      <t>シタマワ</t>
    </rPh>
    <rPh sb="54" eb="56">
      <t>コンゴ</t>
    </rPh>
    <rPh sb="57" eb="60">
      <t>スイセンカ</t>
    </rPh>
    <rPh sb="61" eb="63">
      <t>フキュウ</t>
    </rPh>
    <rPh sb="63" eb="65">
      <t>カツドウ</t>
    </rPh>
    <rPh sb="66" eb="68">
      <t>トリクミ</t>
    </rPh>
    <rPh sb="70" eb="73">
      <t>スイセンカ</t>
    </rPh>
    <rPh sb="73" eb="74">
      <t>リツ</t>
    </rPh>
    <rPh sb="75" eb="77">
      <t>ユウシュウ</t>
    </rPh>
    <rPh sb="77" eb="79">
      <t>スイリョウ</t>
    </rPh>
    <rPh sb="80" eb="82">
      <t>ゾウカ</t>
    </rPh>
    <rPh sb="83" eb="84">
      <t>ハカ</t>
    </rPh>
    <rPh sb="85" eb="87">
      <t>ヒツヨウ</t>
    </rPh>
    <phoneticPr fontId="4"/>
  </si>
  <si>
    <t>収益的収支比率は100％を割り込んでおり、今後も引き続き経費削減及び水洗化率の向上に努める必要がある。経費回収率については、平成２８度以降100％を下回っていたが今回は100％に近い数値となった。汚水処理原価については前年より低くなっており、施設利用率と水洗化率は近年ほぼ横ばい状態なので、これらの率向上に努めていく必要がある。</t>
    <rPh sb="0" eb="3">
      <t>シュウエキテキ</t>
    </rPh>
    <rPh sb="3" eb="5">
      <t>シュウシ</t>
    </rPh>
    <rPh sb="5" eb="7">
      <t>ヒリツ</t>
    </rPh>
    <rPh sb="13" eb="14">
      <t>ワ</t>
    </rPh>
    <rPh sb="15" eb="16">
      <t>コ</t>
    </rPh>
    <rPh sb="21" eb="23">
      <t>コンゴ</t>
    </rPh>
    <rPh sb="24" eb="25">
      <t>ヒ</t>
    </rPh>
    <rPh sb="26" eb="27">
      <t>ツヅ</t>
    </rPh>
    <rPh sb="28" eb="30">
      <t>ケイヒ</t>
    </rPh>
    <rPh sb="30" eb="32">
      <t>サクゲン</t>
    </rPh>
    <rPh sb="32" eb="33">
      <t>オヨ</t>
    </rPh>
    <rPh sb="34" eb="37">
      <t>スイセンカ</t>
    </rPh>
    <rPh sb="37" eb="38">
      <t>リツ</t>
    </rPh>
    <rPh sb="39" eb="41">
      <t>コウジョウ</t>
    </rPh>
    <rPh sb="42" eb="43">
      <t>ツト</t>
    </rPh>
    <rPh sb="45" eb="47">
      <t>ヒツヨウ</t>
    </rPh>
    <rPh sb="51" eb="53">
      <t>ケイヒ</t>
    </rPh>
    <rPh sb="53" eb="55">
      <t>カイシュウ</t>
    </rPh>
    <rPh sb="55" eb="56">
      <t>リツ</t>
    </rPh>
    <rPh sb="62" eb="64">
      <t>ヘイセイ</t>
    </rPh>
    <rPh sb="67" eb="69">
      <t>イコウ</t>
    </rPh>
    <rPh sb="74" eb="76">
      <t>シタマワ</t>
    </rPh>
    <rPh sb="81" eb="83">
      <t>コンカイ</t>
    </rPh>
    <rPh sb="89" eb="90">
      <t>チカ</t>
    </rPh>
    <rPh sb="91" eb="93">
      <t>スウチ</t>
    </rPh>
    <rPh sb="98" eb="100">
      <t>オスイ</t>
    </rPh>
    <rPh sb="100" eb="102">
      <t>ショリ</t>
    </rPh>
    <rPh sb="102" eb="104">
      <t>ゲンカ</t>
    </rPh>
    <rPh sb="109" eb="111">
      <t>ゼンネン</t>
    </rPh>
    <rPh sb="113" eb="114">
      <t>ヒク</t>
    </rPh>
    <rPh sb="121" eb="123">
      <t>シセツ</t>
    </rPh>
    <rPh sb="123" eb="125">
      <t>リヨウ</t>
    </rPh>
    <rPh sb="125" eb="126">
      <t>リツ</t>
    </rPh>
    <rPh sb="127" eb="130">
      <t>スイセンカ</t>
    </rPh>
    <rPh sb="130" eb="131">
      <t>リツ</t>
    </rPh>
    <rPh sb="132" eb="134">
      <t>キンネン</t>
    </rPh>
    <rPh sb="136" eb="137">
      <t>ヨコ</t>
    </rPh>
    <rPh sb="139" eb="141">
      <t>ジョウタイ</t>
    </rPh>
    <rPh sb="149" eb="150">
      <t>リツ</t>
    </rPh>
    <rPh sb="150" eb="152">
      <t>コウジョウ</t>
    </rPh>
    <rPh sb="153" eb="154">
      <t>ツト</t>
    </rPh>
    <rPh sb="158" eb="160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</si>
</sst>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F8-4CF7-B09D-78E2C0F352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7.0000000000000007E-2</c:v>
                </c:pt>
                <c:pt idx="1">
                  <c:v>0.12</c:v>
                </c:pt>
                <c:pt idx="2">
                  <c:v>0.1</c:v>
                </c:pt>
                <c:pt idx="3">
                  <c:v>0.32</c:v>
                </c:pt>
                <c:pt idx="4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F8-4CF7-B09D-78E2C0F352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25.08</c:v>
                </c:pt>
                <c:pt idx="1">
                  <c:v>25.63</c:v>
                </c:pt>
                <c:pt idx="2">
                  <c:v>25.38</c:v>
                </c:pt>
                <c:pt idx="3">
                  <c:v>25.5</c:v>
                </c:pt>
                <c:pt idx="4">
                  <c:v>25.67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0D-4EC4-BA66-955B1E2839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41.45</c:v>
                </c:pt>
                <c:pt idx="1">
                  <c:v>49.68</c:v>
                </c:pt>
                <c:pt idx="2">
                  <c:v>49.27</c:v>
                </c:pt>
                <c:pt idx="3">
                  <c:v>49.47</c:v>
                </c:pt>
                <c:pt idx="4">
                  <c:v>48.19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0D-4EC4-BA66-955B1E2839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68.45</c:v>
                </c:pt>
                <c:pt idx="1">
                  <c:v>70.03</c:v>
                </c:pt>
                <c:pt idx="2">
                  <c:v>70.75</c:v>
                </c:pt>
                <c:pt idx="3">
                  <c:v>71.66</c:v>
                </c:pt>
                <c:pt idx="4">
                  <c:v>73.05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57-4867-BE2E-AA590E5DC1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64.510000000000005</c:v>
                </c:pt>
                <c:pt idx="1">
                  <c:v>83.35</c:v>
                </c:pt>
                <c:pt idx="2">
                  <c:v>83.16</c:v>
                </c:pt>
                <c:pt idx="3">
                  <c:v>82.06</c:v>
                </c:pt>
                <c:pt idx="4">
                  <c:v>82.26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57-4867-BE2E-AA590E5DC1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84.41</c:v>
                </c:pt>
                <c:pt idx="1">
                  <c:v>80.62</c:v>
                </c:pt>
                <c:pt idx="2">
                  <c:v>78.94</c:v>
                </c:pt>
                <c:pt idx="3">
                  <c:v>78.459999999999994</c:v>
                </c:pt>
                <c:pt idx="4">
                  <c:v>78.28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BA-4646-8797-6E05E2EE5E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BA-4646-8797-6E05E2EE5E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98-41DB-9FD5-7BC1A197A4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98-41DB-9FD5-7BC1A197A4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00-488B-AE2B-3F90AD387F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00-488B-AE2B-3F90AD387F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23-4DD6-93A4-D2F2F9CFF9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23-4DD6-93A4-D2F2F9CFF9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BF-4DE7-9249-8F13135A1F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BF-4DE7-9249-8F13135A1F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803.35</c:v>
                </c:pt>
                <c:pt idx="1">
                  <c:v>529.1</c:v>
                </c:pt>
                <c:pt idx="2">
                  <c:v>519.97</c:v>
                </c:pt>
                <c:pt idx="3">
                  <c:v>496.65</c:v>
                </c:pt>
                <c:pt idx="4">
                  <c:v>302.01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26-4986-8F9D-E2F0E53FC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1217.7</c:v>
                </c:pt>
                <c:pt idx="1">
                  <c:v>1048.23</c:v>
                </c:pt>
                <c:pt idx="2">
                  <c:v>1130.42</c:v>
                </c:pt>
                <c:pt idx="3">
                  <c:v>1245.0999999999999</c:v>
                </c:pt>
                <c:pt idx="4">
                  <c:v>1108.8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26-4986-8F9D-E2F0E53FC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91.6</c:v>
                </c:pt>
                <c:pt idx="1">
                  <c:v>85.16</c:v>
                </c:pt>
                <c:pt idx="2">
                  <c:v>83.59</c:v>
                </c:pt>
                <c:pt idx="3">
                  <c:v>75.91</c:v>
                </c:pt>
                <c:pt idx="4">
                  <c:v>99.52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C2-4288-BDFA-96D43203B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66.680000000000007</c:v>
                </c:pt>
                <c:pt idx="1">
                  <c:v>78.92</c:v>
                </c:pt>
                <c:pt idx="2">
                  <c:v>74.17</c:v>
                </c:pt>
                <c:pt idx="3">
                  <c:v>79.77</c:v>
                </c:pt>
                <c:pt idx="4">
                  <c:v>79.63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C2-4288-BDFA-96D43203B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190</c:v>
                </c:pt>
                <c:pt idx="1">
                  <c:v>203.34</c:v>
                </c:pt>
                <c:pt idx="2">
                  <c:v>208.75</c:v>
                </c:pt>
                <c:pt idx="3">
                  <c:v>230.69</c:v>
                </c:pt>
                <c:pt idx="4">
                  <c:v>179.06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E1-417B-BEC1-A27E9EB5D0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260.11</c:v>
                </c:pt>
                <c:pt idx="1">
                  <c:v>220.31</c:v>
                </c:pt>
                <c:pt idx="2">
                  <c:v>230.95</c:v>
                </c:pt>
                <c:pt idx="3">
                  <c:v>214.56</c:v>
                </c:pt>
                <c:pt idx="4">
                  <c:v>213.66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E1-417B-BEC1-A27E9EB5D0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【669.11】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【134.98】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zoomScale="90" zoomScaleNormal="90" workbookViewId="0">
      <selection activeCell="J5" sqref="J5"/>
    </sheetView>
  </sheetViews>
  <sheetFormatPr defaultColWidth="2.6328125" defaultRowHeight="13" x14ac:dyDescent="0.2"/>
  <cols>
    <col min="1" max="1" width="2.6328125" customWidth="1"/>
    <col min="2" max="62" width="3.7265625" customWidth="1"/>
    <col min="64" max="78" width="3.08984375" customWidth="1"/>
    <col min="79" max="79" width="4.453125" bestFit="1" customWidth="1"/>
    <col min="81" max="82" width="4.4531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2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2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30" t="str">
        <f>データ!H6</f>
        <v>栃木県　茂木町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2">
      <c r="A8" s="2"/>
      <c r="B8" s="40" t="str">
        <f>データ!I6</f>
        <v>法非適用</v>
      </c>
      <c r="C8" s="40"/>
      <c r="D8" s="40"/>
      <c r="E8" s="40"/>
      <c r="F8" s="40"/>
      <c r="G8" s="40"/>
      <c r="H8" s="40"/>
      <c r="I8" s="40" t="str">
        <f>データ!J6</f>
        <v>下水道事業</v>
      </c>
      <c r="J8" s="40"/>
      <c r="K8" s="40"/>
      <c r="L8" s="40"/>
      <c r="M8" s="40"/>
      <c r="N8" s="40"/>
      <c r="O8" s="40"/>
      <c r="P8" s="40" t="str">
        <f>データ!K6</f>
        <v>公共下水道</v>
      </c>
      <c r="Q8" s="40"/>
      <c r="R8" s="40"/>
      <c r="S8" s="40"/>
      <c r="T8" s="40"/>
      <c r="U8" s="40"/>
      <c r="V8" s="40"/>
      <c r="W8" s="40" t="str">
        <f>データ!L6</f>
        <v>Cd2</v>
      </c>
      <c r="X8" s="40"/>
      <c r="Y8" s="40"/>
      <c r="Z8" s="40"/>
      <c r="AA8" s="40"/>
      <c r="AB8" s="40"/>
      <c r="AC8" s="40"/>
      <c r="AD8" s="41" t="str">
        <f>データ!$M$6</f>
        <v>非設置</v>
      </c>
      <c r="AE8" s="41"/>
      <c r="AF8" s="41"/>
      <c r="AG8" s="41"/>
      <c r="AH8" s="41"/>
      <c r="AI8" s="41"/>
      <c r="AJ8" s="41"/>
      <c r="AK8" s="3"/>
      <c r="AL8" s="42">
        <f>データ!S6</f>
        <v>12178</v>
      </c>
      <c r="AM8" s="42"/>
      <c r="AN8" s="42"/>
      <c r="AO8" s="42"/>
      <c r="AP8" s="42"/>
      <c r="AQ8" s="42"/>
      <c r="AR8" s="42"/>
      <c r="AS8" s="42"/>
      <c r="AT8" s="35">
        <f>データ!T6</f>
        <v>172.69</v>
      </c>
      <c r="AU8" s="35"/>
      <c r="AV8" s="35"/>
      <c r="AW8" s="35"/>
      <c r="AX8" s="35"/>
      <c r="AY8" s="35"/>
      <c r="AZ8" s="35"/>
      <c r="BA8" s="35"/>
      <c r="BB8" s="35">
        <f>データ!U6</f>
        <v>70.52</v>
      </c>
      <c r="BC8" s="35"/>
      <c r="BD8" s="35"/>
      <c r="BE8" s="35"/>
      <c r="BF8" s="35"/>
      <c r="BG8" s="35"/>
      <c r="BH8" s="35"/>
      <c r="BI8" s="35"/>
      <c r="BJ8" s="3"/>
      <c r="BK8" s="3"/>
      <c r="BL8" s="36" t="s">
        <v>10</v>
      </c>
      <c r="BM8" s="37"/>
      <c r="BN8" s="38" t="s">
        <v>11</v>
      </c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9"/>
    </row>
    <row r="9" spans="1:78" ht="18.75" customHeight="1" x14ac:dyDescent="0.2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2">
      <c r="A10" s="2"/>
      <c r="B10" s="35" t="str">
        <f>データ!N6</f>
        <v>-</v>
      </c>
      <c r="C10" s="35"/>
      <c r="D10" s="35"/>
      <c r="E10" s="35"/>
      <c r="F10" s="35"/>
      <c r="G10" s="35"/>
      <c r="H10" s="35"/>
      <c r="I10" s="35" t="str">
        <f>データ!O6</f>
        <v>該当数値なし</v>
      </c>
      <c r="J10" s="35"/>
      <c r="K10" s="35"/>
      <c r="L10" s="35"/>
      <c r="M10" s="35"/>
      <c r="N10" s="35"/>
      <c r="O10" s="35"/>
      <c r="P10" s="35">
        <f>データ!P6</f>
        <v>20.440000000000001</v>
      </c>
      <c r="Q10" s="35"/>
      <c r="R10" s="35"/>
      <c r="S10" s="35"/>
      <c r="T10" s="35"/>
      <c r="U10" s="35"/>
      <c r="V10" s="35"/>
      <c r="W10" s="35">
        <f>データ!Q6</f>
        <v>92.56</v>
      </c>
      <c r="X10" s="35"/>
      <c r="Y10" s="35"/>
      <c r="Z10" s="35"/>
      <c r="AA10" s="35"/>
      <c r="AB10" s="35"/>
      <c r="AC10" s="35"/>
      <c r="AD10" s="42">
        <f>データ!R6</f>
        <v>2970</v>
      </c>
      <c r="AE10" s="42"/>
      <c r="AF10" s="42"/>
      <c r="AG10" s="42"/>
      <c r="AH10" s="42"/>
      <c r="AI10" s="42"/>
      <c r="AJ10" s="42"/>
      <c r="AK10" s="2"/>
      <c r="AL10" s="42">
        <f>データ!V6</f>
        <v>2479</v>
      </c>
      <c r="AM10" s="42"/>
      <c r="AN10" s="42"/>
      <c r="AO10" s="42"/>
      <c r="AP10" s="42"/>
      <c r="AQ10" s="42"/>
      <c r="AR10" s="42"/>
      <c r="AS10" s="42"/>
      <c r="AT10" s="35">
        <f>データ!W6</f>
        <v>1.23</v>
      </c>
      <c r="AU10" s="35"/>
      <c r="AV10" s="35"/>
      <c r="AW10" s="35"/>
      <c r="AX10" s="35"/>
      <c r="AY10" s="35"/>
      <c r="AZ10" s="35"/>
      <c r="BA10" s="35"/>
      <c r="BB10" s="35">
        <f>データ!X6</f>
        <v>2015.45</v>
      </c>
      <c r="BC10" s="35"/>
      <c r="BD10" s="35"/>
      <c r="BE10" s="35"/>
      <c r="BF10" s="35"/>
      <c r="BG10" s="35"/>
      <c r="BH10" s="35"/>
      <c r="BI10" s="35"/>
      <c r="BJ10" s="2"/>
      <c r="BK10" s="2"/>
      <c r="BL10" s="53" t="s">
        <v>22</v>
      </c>
      <c r="BM10" s="54"/>
      <c r="BN10" s="55" t="s">
        <v>23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2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2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5" t="s">
        <v>119</v>
      </c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5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7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5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7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5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7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5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7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5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7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5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7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5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7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5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7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5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7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5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7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7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5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7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5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7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5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7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5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7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5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7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5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7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5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7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5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7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5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7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5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7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5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7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5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5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7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5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7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5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7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5" t="s">
        <v>117</v>
      </c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7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5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7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5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7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5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7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5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7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5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7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5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7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5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7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5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7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5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7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5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7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5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7"/>
    </row>
    <row r="59" spans="1:78" ht="13.5" customHeight="1" x14ac:dyDescent="0.2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5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7"/>
    </row>
    <row r="60" spans="1:78" ht="13.5" customHeight="1" x14ac:dyDescent="0.2">
      <c r="A60" s="2"/>
      <c r="B60" s="62" t="s">
        <v>28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65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7"/>
    </row>
    <row r="61" spans="1:78" ht="13.5" customHeight="1" x14ac:dyDescent="0.2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65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7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5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7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8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70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5" t="s">
        <v>118</v>
      </c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7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5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7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5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7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5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7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5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7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5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7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5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7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5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7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5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7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5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7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5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7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5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7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5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7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5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7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5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7"/>
    </row>
    <row r="81" spans="1:78" ht="13.5" customHeight="1" x14ac:dyDescent="0.2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5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7"/>
    </row>
    <row r="82" spans="1:78" ht="13.5" customHeight="1" x14ac:dyDescent="0.2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8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70"/>
    </row>
    <row r="83" spans="1:78" x14ac:dyDescent="0.2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x14ac:dyDescent="0.2">
      <c r="C84" s="2"/>
    </row>
    <row r="85" spans="1:78" hidden="1" x14ac:dyDescent="0.2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2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【669.11】</v>
      </c>
      <c r="I86" s="12" t="str">
        <f>データ!CA6</f>
        <v>【99.73】</v>
      </c>
      <c r="J86" s="12" t="str">
        <f>データ!CL6</f>
        <v>【134.98】</v>
      </c>
      <c r="K86" s="12" t="str">
        <f>データ!CW6</f>
        <v>【59.99】</v>
      </c>
      <c r="L86" s="12" t="str">
        <f>データ!DH6</f>
        <v>【95.72】</v>
      </c>
      <c r="M86" s="12" t="s">
        <v>44</v>
      </c>
      <c r="N86" s="12" t="s">
        <v>44</v>
      </c>
      <c r="O86" s="12" t="str">
        <f>データ!EO6</f>
        <v>【0.24】</v>
      </c>
    </row>
  </sheetData>
  <sheetProtection algorithmName="SHA-512" hashValue="zDm0LINnQyPRLcSHR+7lHrPTBMqT2ejmjkzICHoWFauBG8RGDZK3RrZLwa34f/KJl0J9t7fAkgY+m1PAnuGQ2w==" saltValue="irRb8kZHTd9P9whjbMdczA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AL10:AS10"/>
    <mergeCell ref="AT10:BA10"/>
    <mergeCell ref="BB10:BI10"/>
    <mergeCell ref="BL10:BM10"/>
    <mergeCell ref="BN10:BY10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P9:V9"/>
    <mergeCell ref="W9:AC9"/>
    <mergeCell ref="AD9:AJ9"/>
    <mergeCell ref="AL8:AS8"/>
    <mergeCell ref="AL9:AS9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" x14ac:dyDescent="0.2"/>
  <cols>
    <col min="2" max="144" width="11.90625" customWidth="1"/>
  </cols>
  <sheetData>
    <row r="1" spans="1:145" x14ac:dyDescent="0.2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2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2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3" t="s">
        <v>54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55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56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2">
      <c r="A4" s="14" t="s">
        <v>57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58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59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60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61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62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63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64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65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66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67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68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2">
      <c r="A5" s="14" t="s">
        <v>69</v>
      </c>
      <c r="B5" s="17"/>
      <c r="C5" s="17"/>
      <c r="D5" s="17"/>
      <c r="E5" s="17"/>
      <c r="F5" s="17"/>
      <c r="G5" s="17"/>
      <c r="H5" s="18" t="s">
        <v>70</v>
      </c>
      <c r="I5" s="18" t="s">
        <v>71</v>
      </c>
      <c r="J5" s="18" t="s">
        <v>72</v>
      </c>
      <c r="K5" s="18" t="s">
        <v>73</v>
      </c>
      <c r="L5" s="18" t="s">
        <v>74</v>
      </c>
      <c r="M5" s="18" t="s">
        <v>5</v>
      </c>
      <c r="N5" s="18" t="s">
        <v>75</v>
      </c>
      <c r="O5" s="18" t="s">
        <v>76</v>
      </c>
      <c r="P5" s="18" t="s">
        <v>77</v>
      </c>
      <c r="Q5" s="18" t="s">
        <v>78</v>
      </c>
      <c r="R5" s="18" t="s">
        <v>79</v>
      </c>
      <c r="S5" s="18" t="s">
        <v>80</v>
      </c>
      <c r="T5" s="18" t="s">
        <v>81</v>
      </c>
      <c r="U5" s="18" t="s">
        <v>82</v>
      </c>
      <c r="V5" s="18" t="s">
        <v>83</v>
      </c>
      <c r="W5" s="18" t="s">
        <v>84</v>
      </c>
      <c r="X5" s="18" t="s">
        <v>85</v>
      </c>
      <c r="Y5" s="18" t="s">
        <v>86</v>
      </c>
      <c r="Z5" s="18" t="s">
        <v>87</v>
      </c>
      <c r="AA5" s="18" t="s">
        <v>88</v>
      </c>
      <c r="AB5" s="18" t="s">
        <v>89</v>
      </c>
      <c r="AC5" s="18" t="s">
        <v>90</v>
      </c>
      <c r="AD5" s="18" t="s">
        <v>91</v>
      </c>
      <c r="AE5" s="18" t="s">
        <v>92</v>
      </c>
      <c r="AF5" s="18" t="s">
        <v>93</v>
      </c>
      <c r="AG5" s="18" t="s">
        <v>94</v>
      </c>
      <c r="AH5" s="18" t="s">
        <v>95</v>
      </c>
      <c r="AI5" s="18" t="s">
        <v>31</v>
      </c>
      <c r="AJ5" s="18" t="s">
        <v>86</v>
      </c>
      <c r="AK5" s="18" t="s">
        <v>87</v>
      </c>
      <c r="AL5" s="18" t="s">
        <v>88</v>
      </c>
      <c r="AM5" s="18" t="s">
        <v>89</v>
      </c>
      <c r="AN5" s="18" t="s">
        <v>90</v>
      </c>
      <c r="AO5" s="18" t="s">
        <v>91</v>
      </c>
      <c r="AP5" s="18" t="s">
        <v>92</v>
      </c>
      <c r="AQ5" s="18" t="s">
        <v>93</v>
      </c>
      <c r="AR5" s="18" t="s">
        <v>94</v>
      </c>
      <c r="AS5" s="18" t="s">
        <v>95</v>
      </c>
      <c r="AT5" s="18" t="s">
        <v>96</v>
      </c>
      <c r="AU5" s="18" t="s">
        <v>86</v>
      </c>
      <c r="AV5" s="18" t="s">
        <v>87</v>
      </c>
      <c r="AW5" s="18" t="s">
        <v>88</v>
      </c>
      <c r="AX5" s="18" t="s">
        <v>89</v>
      </c>
      <c r="AY5" s="18" t="s">
        <v>90</v>
      </c>
      <c r="AZ5" s="18" t="s">
        <v>91</v>
      </c>
      <c r="BA5" s="18" t="s">
        <v>92</v>
      </c>
      <c r="BB5" s="18" t="s">
        <v>93</v>
      </c>
      <c r="BC5" s="18" t="s">
        <v>94</v>
      </c>
      <c r="BD5" s="18" t="s">
        <v>95</v>
      </c>
      <c r="BE5" s="18" t="s">
        <v>96</v>
      </c>
      <c r="BF5" s="18" t="s">
        <v>86</v>
      </c>
      <c r="BG5" s="18" t="s">
        <v>87</v>
      </c>
      <c r="BH5" s="18" t="s">
        <v>88</v>
      </c>
      <c r="BI5" s="18" t="s">
        <v>89</v>
      </c>
      <c r="BJ5" s="18" t="s">
        <v>90</v>
      </c>
      <c r="BK5" s="18" t="s">
        <v>91</v>
      </c>
      <c r="BL5" s="18" t="s">
        <v>92</v>
      </c>
      <c r="BM5" s="18" t="s">
        <v>93</v>
      </c>
      <c r="BN5" s="18" t="s">
        <v>94</v>
      </c>
      <c r="BO5" s="18" t="s">
        <v>95</v>
      </c>
      <c r="BP5" s="18" t="s">
        <v>96</v>
      </c>
      <c r="BQ5" s="18" t="s">
        <v>86</v>
      </c>
      <c r="BR5" s="18" t="s">
        <v>87</v>
      </c>
      <c r="BS5" s="18" t="s">
        <v>88</v>
      </c>
      <c r="BT5" s="18" t="s">
        <v>89</v>
      </c>
      <c r="BU5" s="18" t="s">
        <v>90</v>
      </c>
      <c r="BV5" s="18" t="s">
        <v>91</v>
      </c>
      <c r="BW5" s="18" t="s">
        <v>92</v>
      </c>
      <c r="BX5" s="18" t="s">
        <v>93</v>
      </c>
      <c r="BY5" s="18" t="s">
        <v>94</v>
      </c>
      <c r="BZ5" s="18" t="s">
        <v>95</v>
      </c>
      <c r="CA5" s="18" t="s">
        <v>96</v>
      </c>
      <c r="CB5" s="18" t="s">
        <v>86</v>
      </c>
      <c r="CC5" s="18" t="s">
        <v>87</v>
      </c>
      <c r="CD5" s="18" t="s">
        <v>88</v>
      </c>
      <c r="CE5" s="18" t="s">
        <v>89</v>
      </c>
      <c r="CF5" s="18" t="s">
        <v>90</v>
      </c>
      <c r="CG5" s="18" t="s">
        <v>91</v>
      </c>
      <c r="CH5" s="18" t="s">
        <v>92</v>
      </c>
      <c r="CI5" s="18" t="s">
        <v>93</v>
      </c>
      <c r="CJ5" s="18" t="s">
        <v>94</v>
      </c>
      <c r="CK5" s="18" t="s">
        <v>95</v>
      </c>
      <c r="CL5" s="18" t="s">
        <v>96</v>
      </c>
      <c r="CM5" s="18" t="s">
        <v>86</v>
      </c>
      <c r="CN5" s="18" t="s">
        <v>87</v>
      </c>
      <c r="CO5" s="18" t="s">
        <v>88</v>
      </c>
      <c r="CP5" s="18" t="s">
        <v>89</v>
      </c>
      <c r="CQ5" s="18" t="s">
        <v>90</v>
      </c>
      <c r="CR5" s="18" t="s">
        <v>91</v>
      </c>
      <c r="CS5" s="18" t="s">
        <v>92</v>
      </c>
      <c r="CT5" s="18" t="s">
        <v>93</v>
      </c>
      <c r="CU5" s="18" t="s">
        <v>94</v>
      </c>
      <c r="CV5" s="18" t="s">
        <v>95</v>
      </c>
      <c r="CW5" s="18" t="s">
        <v>96</v>
      </c>
      <c r="CX5" s="18" t="s">
        <v>86</v>
      </c>
      <c r="CY5" s="18" t="s">
        <v>87</v>
      </c>
      <c r="CZ5" s="18" t="s">
        <v>88</v>
      </c>
      <c r="DA5" s="18" t="s">
        <v>89</v>
      </c>
      <c r="DB5" s="18" t="s">
        <v>90</v>
      </c>
      <c r="DC5" s="18" t="s">
        <v>91</v>
      </c>
      <c r="DD5" s="18" t="s">
        <v>92</v>
      </c>
      <c r="DE5" s="18" t="s">
        <v>93</v>
      </c>
      <c r="DF5" s="18" t="s">
        <v>94</v>
      </c>
      <c r="DG5" s="18" t="s">
        <v>95</v>
      </c>
      <c r="DH5" s="18" t="s">
        <v>96</v>
      </c>
      <c r="DI5" s="18" t="s">
        <v>86</v>
      </c>
      <c r="DJ5" s="18" t="s">
        <v>87</v>
      </c>
      <c r="DK5" s="18" t="s">
        <v>88</v>
      </c>
      <c r="DL5" s="18" t="s">
        <v>89</v>
      </c>
      <c r="DM5" s="18" t="s">
        <v>90</v>
      </c>
      <c r="DN5" s="18" t="s">
        <v>91</v>
      </c>
      <c r="DO5" s="18" t="s">
        <v>92</v>
      </c>
      <c r="DP5" s="18" t="s">
        <v>93</v>
      </c>
      <c r="DQ5" s="18" t="s">
        <v>94</v>
      </c>
      <c r="DR5" s="18" t="s">
        <v>95</v>
      </c>
      <c r="DS5" s="18" t="s">
        <v>96</v>
      </c>
      <c r="DT5" s="18" t="s">
        <v>86</v>
      </c>
      <c r="DU5" s="18" t="s">
        <v>87</v>
      </c>
      <c r="DV5" s="18" t="s">
        <v>88</v>
      </c>
      <c r="DW5" s="18" t="s">
        <v>89</v>
      </c>
      <c r="DX5" s="18" t="s">
        <v>90</v>
      </c>
      <c r="DY5" s="18" t="s">
        <v>91</v>
      </c>
      <c r="DZ5" s="18" t="s">
        <v>92</v>
      </c>
      <c r="EA5" s="18" t="s">
        <v>93</v>
      </c>
      <c r="EB5" s="18" t="s">
        <v>94</v>
      </c>
      <c r="EC5" s="18" t="s">
        <v>95</v>
      </c>
      <c r="ED5" s="18" t="s">
        <v>96</v>
      </c>
      <c r="EE5" s="18" t="s">
        <v>86</v>
      </c>
      <c r="EF5" s="18" t="s">
        <v>87</v>
      </c>
      <c r="EG5" s="18" t="s">
        <v>88</v>
      </c>
      <c r="EH5" s="18" t="s">
        <v>89</v>
      </c>
      <c r="EI5" s="18" t="s">
        <v>90</v>
      </c>
      <c r="EJ5" s="18" t="s">
        <v>91</v>
      </c>
      <c r="EK5" s="18" t="s">
        <v>92</v>
      </c>
      <c r="EL5" s="18" t="s">
        <v>93</v>
      </c>
      <c r="EM5" s="18" t="s">
        <v>94</v>
      </c>
      <c r="EN5" s="18" t="s">
        <v>95</v>
      </c>
      <c r="EO5" s="18" t="s">
        <v>96</v>
      </c>
    </row>
    <row r="6" spans="1:145" s="22" customFormat="1" x14ac:dyDescent="0.2">
      <c r="A6" s="14" t="s">
        <v>97</v>
      </c>
      <c r="B6" s="19">
        <f>B7</f>
        <v>2021</v>
      </c>
      <c r="C6" s="19">
        <f t="shared" ref="C6:X6" si="3">C7</f>
        <v>93432</v>
      </c>
      <c r="D6" s="19">
        <f t="shared" si="3"/>
        <v>47</v>
      </c>
      <c r="E6" s="19">
        <f t="shared" si="3"/>
        <v>17</v>
      </c>
      <c r="F6" s="19">
        <f t="shared" si="3"/>
        <v>1</v>
      </c>
      <c r="G6" s="19">
        <f t="shared" si="3"/>
        <v>0</v>
      </c>
      <c r="H6" s="19" t="str">
        <f t="shared" si="3"/>
        <v>栃木県　茂木町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公共下水道</v>
      </c>
      <c r="L6" s="19" t="str">
        <f t="shared" si="3"/>
        <v>Cd2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20.440000000000001</v>
      </c>
      <c r="Q6" s="20">
        <f t="shared" si="3"/>
        <v>92.56</v>
      </c>
      <c r="R6" s="20">
        <f t="shared" si="3"/>
        <v>2970</v>
      </c>
      <c r="S6" s="20">
        <f t="shared" si="3"/>
        <v>12178</v>
      </c>
      <c r="T6" s="20">
        <f t="shared" si="3"/>
        <v>172.69</v>
      </c>
      <c r="U6" s="20">
        <f t="shared" si="3"/>
        <v>70.52</v>
      </c>
      <c r="V6" s="20">
        <f t="shared" si="3"/>
        <v>2479</v>
      </c>
      <c r="W6" s="20">
        <f t="shared" si="3"/>
        <v>1.23</v>
      </c>
      <c r="X6" s="20">
        <f t="shared" si="3"/>
        <v>2015.45</v>
      </c>
      <c r="Y6" s="21">
        <f>IF(Y7="",NA(),Y7)</f>
        <v>84.41</v>
      </c>
      <c r="Z6" s="21">
        <f t="shared" ref="Z6:AH6" si="4">IF(Z7="",NA(),Z7)</f>
        <v>80.62</v>
      </c>
      <c r="AA6" s="21">
        <f t="shared" si="4"/>
        <v>78.94</v>
      </c>
      <c r="AB6" s="21">
        <f t="shared" si="4"/>
        <v>78.459999999999994</v>
      </c>
      <c r="AC6" s="21">
        <f t="shared" si="4"/>
        <v>78.28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1">
        <f>IF(BF7="",NA(),BF7)</f>
        <v>803.35</v>
      </c>
      <c r="BG6" s="21">
        <f t="shared" ref="BG6:BO6" si="7">IF(BG7="",NA(),BG7)</f>
        <v>529.1</v>
      </c>
      <c r="BH6" s="21">
        <f t="shared" si="7"/>
        <v>519.97</v>
      </c>
      <c r="BI6" s="21">
        <f t="shared" si="7"/>
        <v>496.65</v>
      </c>
      <c r="BJ6" s="21">
        <f t="shared" si="7"/>
        <v>302.01</v>
      </c>
      <c r="BK6" s="21">
        <f t="shared" si="7"/>
        <v>1217.7</v>
      </c>
      <c r="BL6" s="21">
        <f t="shared" si="7"/>
        <v>1048.23</v>
      </c>
      <c r="BM6" s="21">
        <f t="shared" si="7"/>
        <v>1130.42</v>
      </c>
      <c r="BN6" s="21">
        <f t="shared" si="7"/>
        <v>1245.0999999999999</v>
      </c>
      <c r="BO6" s="21">
        <f t="shared" si="7"/>
        <v>1108.8</v>
      </c>
      <c r="BP6" s="20" t="str">
        <f>IF(BP7="","",IF(BP7="-","【-】","【"&amp;SUBSTITUTE(TEXT(BP7,"#,##0.00"),"-","△")&amp;"】"))</f>
        <v>【669.11】</v>
      </c>
      <c r="BQ6" s="21">
        <f>IF(BQ7="",NA(),BQ7)</f>
        <v>91.6</v>
      </c>
      <c r="BR6" s="21">
        <f t="shared" ref="BR6:BZ6" si="8">IF(BR7="",NA(),BR7)</f>
        <v>85.16</v>
      </c>
      <c r="BS6" s="21">
        <f t="shared" si="8"/>
        <v>83.59</v>
      </c>
      <c r="BT6" s="21">
        <f t="shared" si="8"/>
        <v>75.91</v>
      </c>
      <c r="BU6" s="21">
        <f t="shared" si="8"/>
        <v>99.52</v>
      </c>
      <c r="BV6" s="21">
        <f t="shared" si="8"/>
        <v>66.680000000000007</v>
      </c>
      <c r="BW6" s="21">
        <f t="shared" si="8"/>
        <v>78.92</v>
      </c>
      <c r="BX6" s="21">
        <f t="shared" si="8"/>
        <v>74.17</v>
      </c>
      <c r="BY6" s="21">
        <f t="shared" si="8"/>
        <v>79.77</v>
      </c>
      <c r="BZ6" s="21">
        <f t="shared" si="8"/>
        <v>79.63</v>
      </c>
      <c r="CA6" s="20" t="str">
        <f>IF(CA7="","",IF(CA7="-","【-】","【"&amp;SUBSTITUTE(TEXT(CA7,"#,##0.00"),"-","△")&amp;"】"))</f>
        <v>【99.73】</v>
      </c>
      <c r="CB6" s="21">
        <f>IF(CB7="",NA(),CB7)</f>
        <v>190</v>
      </c>
      <c r="CC6" s="21">
        <f t="shared" ref="CC6:CK6" si="9">IF(CC7="",NA(),CC7)</f>
        <v>203.34</v>
      </c>
      <c r="CD6" s="21">
        <f t="shared" si="9"/>
        <v>208.75</v>
      </c>
      <c r="CE6" s="21">
        <f t="shared" si="9"/>
        <v>230.69</v>
      </c>
      <c r="CF6" s="21">
        <f t="shared" si="9"/>
        <v>179.06</v>
      </c>
      <c r="CG6" s="21">
        <f t="shared" si="9"/>
        <v>260.11</v>
      </c>
      <c r="CH6" s="21">
        <f t="shared" si="9"/>
        <v>220.31</v>
      </c>
      <c r="CI6" s="21">
        <f t="shared" si="9"/>
        <v>230.95</v>
      </c>
      <c r="CJ6" s="21">
        <f t="shared" si="9"/>
        <v>214.56</v>
      </c>
      <c r="CK6" s="21">
        <f t="shared" si="9"/>
        <v>213.66</v>
      </c>
      <c r="CL6" s="20" t="str">
        <f>IF(CL7="","",IF(CL7="-","【-】","【"&amp;SUBSTITUTE(TEXT(CL7,"#,##0.00"),"-","△")&amp;"】"))</f>
        <v>【134.98】</v>
      </c>
      <c r="CM6" s="21">
        <f>IF(CM7="",NA(),CM7)</f>
        <v>25.08</v>
      </c>
      <c r="CN6" s="21">
        <f t="shared" ref="CN6:CV6" si="10">IF(CN7="",NA(),CN7)</f>
        <v>25.63</v>
      </c>
      <c r="CO6" s="21">
        <f t="shared" si="10"/>
        <v>25.38</v>
      </c>
      <c r="CP6" s="21">
        <f t="shared" si="10"/>
        <v>25.5</v>
      </c>
      <c r="CQ6" s="21">
        <f t="shared" si="10"/>
        <v>25.67</v>
      </c>
      <c r="CR6" s="21">
        <f t="shared" si="10"/>
        <v>41.45</v>
      </c>
      <c r="CS6" s="21">
        <f t="shared" si="10"/>
        <v>49.68</v>
      </c>
      <c r="CT6" s="21">
        <f t="shared" si="10"/>
        <v>49.27</v>
      </c>
      <c r="CU6" s="21">
        <f t="shared" si="10"/>
        <v>49.47</v>
      </c>
      <c r="CV6" s="21">
        <f t="shared" si="10"/>
        <v>48.19</v>
      </c>
      <c r="CW6" s="20" t="str">
        <f>IF(CW7="","",IF(CW7="-","【-】","【"&amp;SUBSTITUTE(TEXT(CW7,"#,##0.00"),"-","△")&amp;"】"))</f>
        <v>【59.99】</v>
      </c>
      <c r="CX6" s="21">
        <f>IF(CX7="",NA(),CX7)</f>
        <v>68.45</v>
      </c>
      <c r="CY6" s="21">
        <f t="shared" ref="CY6:DG6" si="11">IF(CY7="",NA(),CY7)</f>
        <v>70.03</v>
      </c>
      <c r="CZ6" s="21">
        <f t="shared" si="11"/>
        <v>70.75</v>
      </c>
      <c r="DA6" s="21">
        <f t="shared" si="11"/>
        <v>71.66</v>
      </c>
      <c r="DB6" s="21">
        <f t="shared" si="11"/>
        <v>73.05</v>
      </c>
      <c r="DC6" s="21">
        <f t="shared" si="11"/>
        <v>64.510000000000005</v>
      </c>
      <c r="DD6" s="21">
        <f t="shared" si="11"/>
        <v>83.35</v>
      </c>
      <c r="DE6" s="21">
        <f t="shared" si="11"/>
        <v>83.16</v>
      </c>
      <c r="DF6" s="21">
        <f t="shared" si="11"/>
        <v>82.06</v>
      </c>
      <c r="DG6" s="21">
        <f t="shared" si="11"/>
        <v>82.26</v>
      </c>
      <c r="DH6" s="20" t="str">
        <f>IF(DH7="","",IF(DH7="-","【-】","【"&amp;SUBSTITUTE(TEXT(DH7,"#,##0.00"),"-","△")&amp;"】"))</f>
        <v>【95.72】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7.0000000000000007E-2</v>
      </c>
      <c r="EK6" s="21">
        <f t="shared" si="14"/>
        <v>0.12</v>
      </c>
      <c r="EL6" s="21">
        <f t="shared" si="14"/>
        <v>0.1</v>
      </c>
      <c r="EM6" s="21">
        <f t="shared" si="14"/>
        <v>0.32</v>
      </c>
      <c r="EN6" s="21">
        <f t="shared" si="14"/>
        <v>0.1</v>
      </c>
      <c r="EO6" s="20" t="str">
        <f>IF(EO7="","",IF(EO7="-","【-】","【"&amp;SUBSTITUTE(TEXT(EO7,"#,##0.00"),"-","△")&amp;"】"))</f>
        <v>【0.24】</v>
      </c>
    </row>
    <row r="7" spans="1:145" s="22" customFormat="1" x14ac:dyDescent="0.2">
      <c r="A7" s="14"/>
      <c r="B7" s="23">
        <v>2021</v>
      </c>
      <c r="C7" s="23">
        <v>93432</v>
      </c>
      <c r="D7" s="23">
        <v>47</v>
      </c>
      <c r="E7" s="23">
        <v>17</v>
      </c>
      <c r="F7" s="23">
        <v>1</v>
      </c>
      <c r="G7" s="23">
        <v>0</v>
      </c>
      <c r="H7" s="23" t="s">
        <v>98</v>
      </c>
      <c r="I7" s="23" t="s">
        <v>99</v>
      </c>
      <c r="J7" s="23" t="s">
        <v>100</v>
      </c>
      <c r="K7" s="23" t="s">
        <v>101</v>
      </c>
      <c r="L7" s="23" t="s">
        <v>102</v>
      </c>
      <c r="M7" s="23" t="s">
        <v>103</v>
      </c>
      <c r="N7" s="24" t="s">
        <v>104</v>
      </c>
      <c r="O7" s="24" t="s">
        <v>105</v>
      </c>
      <c r="P7" s="24">
        <v>20.440000000000001</v>
      </c>
      <c r="Q7" s="24">
        <v>92.56</v>
      </c>
      <c r="R7" s="24">
        <v>2970</v>
      </c>
      <c r="S7" s="24">
        <v>12178</v>
      </c>
      <c r="T7" s="24">
        <v>172.69</v>
      </c>
      <c r="U7" s="24">
        <v>70.52</v>
      </c>
      <c r="V7" s="24">
        <v>2479</v>
      </c>
      <c r="W7" s="24">
        <v>1.23</v>
      </c>
      <c r="X7" s="24">
        <v>2015.45</v>
      </c>
      <c r="Y7" s="24">
        <v>84.41</v>
      </c>
      <c r="Z7" s="24">
        <v>80.62</v>
      </c>
      <c r="AA7" s="24">
        <v>78.94</v>
      </c>
      <c r="AB7" s="24">
        <v>78.459999999999994</v>
      </c>
      <c r="AC7" s="24">
        <v>78.28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803.35</v>
      </c>
      <c r="BG7" s="24">
        <v>529.1</v>
      </c>
      <c r="BH7" s="24">
        <v>519.97</v>
      </c>
      <c r="BI7" s="24">
        <v>496.65</v>
      </c>
      <c r="BJ7" s="24">
        <v>302.01</v>
      </c>
      <c r="BK7" s="24">
        <v>1217.7</v>
      </c>
      <c r="BL7" s="24">
        <v>1048.23</v>
      </c>
      <c r="BM7" s="24">
        <v>1130.42</v>
      </c>
      <c r="BN7" s="24">
        <v>1245.0999999999999</v>
      </c>
      <c r="BO7" s="24">
        <v>1108.8</v>
      </c>
      <c r="BP7" s="24">
        <v>669.11</v>
      </c>
      <c r="BQ7" s="24">
        <v>91.6</v>
      </c>
      <c r="BR7" s="24">
        <v>85.16</v>
      </c>
      <c r="BS7" s="24">
        <v>83.59</v>
      </c>
      <c r="BT7" s="24">
        <v>75.91</v>
      </c>
      <c r="BU7" s="24">
        <v>99.52</v>
      </c>
      <c r="BV7" s="24">
        <v>66.680000000000007</v>
      </c>
      <c r="BW7" s="24">
        <v>78.92</v>
      </c>
      <c r="BX7" s="24">
        <v>74.17</v>
      </c>
      <c r="BY7" s="24">
        <v>79.77</v>
      </c>
      <c r="BZ7" s="24">
        <v>79.63</v>
      </c>
      <c r="CA7" s="24">
        <v>99.73</v>
      </c>
      <c r="CB7" s="24">
        <v>190</v>
      </c>
      <c r="CC7" s="24">
        <v>203.34</v>
      </c>
      <c r="CD7" s="24">
        <v>208.75</v>
      </c>
      <c r="CE7" s="24">
        <v>230.69</v>
      </c>
      <c r="CF7" s="24">
        <v>179.06</v>
      </c>
      <c r="CG7" s="24">
        <v>260.11</v>
      </c>
      <c r="CH7" s="24">
        <v>220.31</v>
      </c>
      <c r="CI7" s="24">
        <v>230.95</v>
      </c>
      <c r="CJ7" s="24">
        <v>214.56</v>
      </c>
      <c r="CK7" s="24">
        <v>213.66</v>
      </c>
      <c r="CL7" s="24">
        <v>134.97999999999999</v>
      </c>
      <c r="CM7" s="24">
        <v>25.08</v>
      </c>
      <c r="CN7" s="24">
        <v>25.63</v>
      </c>
      <c r="CO7" s="24">
        <v>25.38</v>
      </c>
      <c r="CP7" s="24">
        <v>25.5</v>
      </c>
      <c r="CQ7" s="24">
        <v>25.67</v>
      </c>
      <c r="CR7" s="24">
        <v>41.45</v>
      </c>
      <c r="CS7" s="24">
        <v>49.68</v>
      </c>
      <c r="CT7" s="24">
        <v>49.27</v>
      </c>
      <c r="CU7" s="24">
        <v>49.47</v>
      </c>
      <c r="CV7" s="24">
        <v>48.19</v>
      </c>
      <c r="CW7" s="24">
        <v>59.99</v>
      </c>
      <c r="CX7" s="24">
        <v>68.45</v>
      </c>
      <c r="CY7" s="24">
        <v>70.03</v>
      </c>
      <c r="CZ7" s="24">
        <v>70.75</v>
      </c>
      <c r="DA7" s="24">
        <v>71.66</v>
      </c>
      <c r="DB7" s="24">
        <v>73.05</v>
      </c>
      <c r="DC7" s="24">
        <v>64.510000000000005</v>
      </c>
      <c r="DD7" s="24">
        <v>83.35</v>
      </c>
      <c r="DE7" s="24">
        <v>83.16</v>
      </c>
      <c r="DF7" s="24">
        <v>82.06</v>
      </c>
      <c r="DG7" s="24">
        <v>82.26</v>
      </c>
      <c r="DH7" s="24">
        <v>95.72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7.0000000000000007E-2</v>
      </c>
      <c r="EK7" s="24">
        <v>0.12</v>
      </c>
      <c r="EL7" s="24">
        <v>0.1</v>
      </c>
      <c r="EM7" s="24">
        <v>0.32</v>
      </c>
      <c r="EN7" s="24">
        <v>0.1</v>
      </c>
      <c r="EO7" s="24">
        <v>0.24</v>
      </c>
    </row>
    <row r="8" spans="1:145" x14ac:dyDescent="0.2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2">
      <c r="A9" s="26"/>
      <c r="B9" s="26" t="s">
        <v>106</v>
      </c>
      <c r="C9" s="26" t="s">
        <v>107</v>
      </c>
      <c r="D9" s="26" t="s">
        <v>108</v>
      </c>
      <c r="E9" s="26" t="s">
        <v>109</v>
      </c>
      <c r="F9" s="26" t="s">
        <v>110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2">
      <c r="A10" s="26" t="s">
        <v>48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5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2">
      <c r="B12">
        <v>1</v>
      </c>
      <c r="C12">
        <v>1</v>
      </c>
      <c r="D12">
        <v>1</v>
      </c>
      <c r="E12">
        <v>2</v>
      </c>
      <c r="F12">
        <v>3</v>
      </c>
      <c r="G12" t="s">
        <v>112</v>
      </c>
    </row>
    <row r="13" spans="1:145" x14ac:dyDescent="0.2">
      <c r="B13" t="s">
        <v>113</v>
      </c>
      <c r="C13" t="s">
        <v>113</v>
      </c>
      <c r="D13" t="s">
        <v>114</v>
      </c>
      <c r="E13" t="s">
        <v>115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北原　亜里紗</cp:lastModifiedBy>
  <cp:lastPrinted>2023-01-24T02:05:36Z</cp:lastPrinted>
  <dcterms:created xsi:type="dcterms:W3CDTF">2023-01-12T23:52:42Z</dcterms:created>
  <dcterms:modified xsi:type="dcterms:W3CDTF">2023-01-31T04:32:34Z</dcterms:modified>
  <cp:category/>
</cp:coreProperties>
</file>