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3公共下水道\"/>
    </mc:Choice>
  </mc:AlternateContent>
  <workbookProtection workbookPassword="B501"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E10" i="5" l="1"/>
  <c r="C10" i="5"/>
  <c r="D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<sst xmlns="http://schemas.openxmlformats.org/spreadsheetml/2006/main" count="221" uniqueCount="111">
  <si>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</si>
  <si>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</si>
  <si>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</si>
  <si>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</si>
  <si>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</si>
  <si>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</si>
  <si>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</si>
  <si>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</si>
  <si>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</si>
  <si>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</si>
  <si>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</si>
  <si>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</si>
  <si>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</si>
  <si>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</si>
  <si>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</si>
  <si>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</si>
  <si>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</si>
  <si>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</si>
  <si>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</si>
  <si>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</si>
  <si>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</si>
  <si>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</si>
  <si>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</si>
  <si>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</si>
  <si>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</si>
  <si>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</si>
  <si>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</si>
  <si>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</si>
  <si>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</si>
  <si>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</si>
  <si>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</si>
  <si>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</si>
  <si>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</si>
  <si>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</si>
  <si>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</si>
  <si>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</si>
  <si>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</si>
  <si>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</si>
  <si>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</si>
  <si>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</si>
  <si>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</si>
  <si>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</si>
  <si>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</si>
  <si>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</si>
  <si>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</si>
  <si>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</si>
  <si>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</si>
  <si>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</si>
  <si>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</si>
  <si>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</si>
  <si>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</si>
  <si>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</si>
  <si>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</si>
  <si>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</si>
  <si>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</si>
  <si>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</si>
  <si>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</si>
  <si>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</si>
  <si>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</si>
  <si>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</si>
  <si>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</si>
  <si>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</si>
  <si>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</si>
  <si>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</si>
  <si>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</si>
  <si>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</si>
  <si>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</si>
  <si>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</si>
  <si>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</si>
  <si>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</si>
  <si>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</si>
  <si>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</si>
  <si>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</si>
  <si>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</si>
  <si>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</si>
  <si>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</si>
  <si>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</si>
  <si>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</si>
  <si>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</si>
  <si>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</si>
  <si>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</si>
  <si>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</si>
  <si>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</si>
  <si>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</si>
  <si>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</si>
  <si>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</si>
  <si>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</si>
  <si>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</si>
  <si>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</si>
  <si>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</si>
  <si>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</si>
  <si>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</si>
  <si>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</si>
  <si>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</si>
  <si>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</si>
  <si>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</si>
  <si>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茂木町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</si>
  <si>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</si>
  <si>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</si>
  <si>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</si>
  <si>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</si>
  <si>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</si>
  <si>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</si>
  <si>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</si>
  <si>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</si>
  <si>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</si>
  <si>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</si>
  <si>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</si>
  <si>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前年度より改善されたが100％を割り込んでおり、今後も経費節減、水洗化率の向上による使用料収入増を図っていく必要がある。経費回収率は維持管理費の減により改善された。経費回収率、汚水処理原価ともに類似団体平均値を上回っているが、施設利用率、水洗化率が平均値を下回っている。今後も水洗化率向上の取り組みを継続し、施設利用率の向上に繋げていくていく必要がある。</t>
    <phoneticPr fontId="4"/>
  </si>
  <si>
    <t>茂木町公共下水道事業は、平成９年度から開始し平成１６年度に一部供用開始となった。事業開始から年数が浅いため老朽化対策は行っていないが、将来的には老朽化対策を講じる必要がある。</t>
    <phoneticPr fontId="4"/>
  </si>
  <si>
    <t>茂木町の公共下水道事業は、類似団体と比較すると、経費回収率など経営の効率性に関しては平均値を上回っている一方で、施設の効率性に関しては平均値より低い。経営改善のためには、今後も引き続き、戸別訪問など水洗化普及活動に取り組み、水洗化人口および有収水量の増加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</si>
</sst>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3692232"/>
        <c:axId val="13369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0.14000000000000001</c:v>
                </c:pt>
                <c:pt idx="3" formatCode="#,##0.00;&quot;△&quot;#,##0.00">
                  <c:v>0</c:v>
                </c:pt>
                <c:pt idx="4">
                  <c:v>0.17</c:v>
                </c:pt>
              </c:numCache>
            </c:numRef>
          </c:val>
          <c:smooth val="0"/>
        </c:ser>
        <c:dLbls>
          <c:showLegendKey val="0"/>
          <c:showVal val="0"/>
          <c:showCatName val="0"/>
          <c:showSerName val="0"/>
          <c:showPercent val="0"/>
          <c:showBubbleSize val="0"/>
        </c:dLbls>
        <c:marker val="1"/>
        <c:smooth val="0"/>
        <c:axId val="133692232"/>
        <c:axId val="133692624"/>
      </c:lineChart>
      <c:dateAx>
        <c:axId val="133692232"/>
        <c:scaling>
          <c:orientation val="minMax"/>
        </c:scaling>
        <c:delete val="1"/>
        <c:axPos val="b"/>
        <c:numFmt formatCode="ge" sourceLinked="1"/>
        <c:majorTickMark val="none"/>
        <c:minorTickMark val="none"/>
        <c:tickLblPos val="none"/>
        <c:crossAx val="133692624"/>
        <c:crosses val="autoZero"/>
        <c:auto val="1"/>
        <c:lblOffset val="100"/>
        <c:baseTimeUnit val="years"/>
      </c:dateAx>
      <c:valAx>
        <c:axId val="13369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21.5</c:v>
                </c:pt>
                <c:pt idx="1">
                  <c:v>22.33</c:v>
                </c:pt>
                <c:pt idx="2">
                  <c:v>22.33</c:v>
                </c:pt>
                <c:pt idx="3">
                  <c:v>22.96</c:v>
                </c:pt>
                <c:pt idx="4">
                  <c:v>24.17</c:v>
                </c:pt>
              </c:numCache>
            </c:numRef>
          </c:val>
        </c:ser>
        <c:dLbls>
          <c:showLegendKey val="0"/>
          <c:showVal val="0"/>
          <c:showCatName val="0"/>
          <c:showSerName val="0"/>
          <c:showPercent val="0"/>
          <c:showBubbleSize val="0"/>
        </c:dLbls>
        <c:gapWidth val="150"/>
        <c:axId val="241202912"/>
        <c:axId val="24130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41.95</c:v>
                </c:pt>
                <c:pt idx="3">
                  <c:v>40.71</c:v>
                </c:pt>
                <c:pt idx="4">
                  <c:v>43.53</c:v>
                </c:pt>
              </c:numCache>
            </c:numRef>
          </c:val>
          <c:smooth val="0"/>
        </c:ser>
        <c:dLbls>
          <c:showLegendKey val="0"/>
          <c:showVal val="0"/>
          <c:showCatName val="0"/>
          <c:showSerName val="0"/>
          <c:showPercent val="0"/>
          <c:showBubbleSize val="0"/>
        </c:dLbls>
        <c:marker val="1"/>
        <c:smooth val="0"/>
        <c:axId val="241202912"/>
        <c:axId val="241300776"/>
      </c:lineChart>
      <c:dateAx>
        <c:axId val="241202912"/>
        <c:scaling>
          <c:orientation val="minMax"/>
        </c:scaling>
        <c:delete val="1"/>
        <c:axPos val="b"/>
        <c:numFmt formatCode="ge" sourceLinked="1"/>
        <c:majorTickMark val="none"/>
        <c:minorTickMark val="none"/>
        <c:tickLblPos val="none"/>
        <c:crossAx val="241300776"/>
        <c:crosses val="autoZero"/>
        <c:auto val="1"/>
        <c:lblOffset val="100"/>
        <c:baseTimeUnit val="years"/>
      </c:dateAx>
      <c:valAx>
        <c:axId val="24130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58.35</c:v>
                </c:pt>
                <c:pt idx="1">
                  <c:v>59.14</c:v>
                </c:pt>
                <c:pt idx="2">
                  <c:v>60.17</c:v>
                </c:pt>
                <c:pt idx="3">
                  <c:v>61.53</c:v>
                </c:pt>
                <c:pt idx="4">
                  <c:v>62.29</c:v>
                </c:pt>
              </c:numCache>
            </c:numRef>
          </c:val>
        </c:ser>
        <c:dLbls>
          <c:showLegendKey val="0"/>
          <c:showVal val="0"/>
          <c:showCatName val="0"/>
          <c:showSerName val="0"/>
          <c:showPercent val="0"/>
          <c:showBubbleSize val="0"/>
        </c:dLbls>
        <c:gapWidth val="150"/>
        <c:axId val="241299600"/>
        <c:axId val="24143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241299600"/>
        <c:axId val="241438504"/>
      </c:lineChart>
      <c:dateAx>
        <c:axId val="241299600"/>
        <c:scaling>
          <c:orientation val="minMax"/>
        </c:scaling>
        <c:delete val="1"/>
        <c:axPos val="b"/>
        <c:numFmt formatCode="ge" sourceLinked="1"/>
        <c:majorTickMark val="none"/>
        <c:minorTickMark val="none"/>
        <c:tickLblPos val="none"/>
        <c:crossAx val="241438504"/>
        <c:crosses val="autoZero"/>
        <c:auto val="1"/>
        <c:lblOffset val="100"/>
        <c:baseTimeUnit val="years"/>
      </c:dateAx>
      <c:valAx>
        <c:axId val="24143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9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84.16</c:v>
                </c:pt>
                <c:pt idx="1">
                  <c:v>83.82</c:v>
                </c:pt>
                <c:pt idx="2">
                  <c:v>78.260000000000005</c:v>
                </c:pt>
                <c:pt idx="3">
                  <c:v>83.2</c:v>
                </c:pt>
                <c:pt idx="4">
                  <c:v>88.04</c:v>
                </c:pt>
              </c:numCache>
            </c:numRef>
          </c:val>
        </c:ser>
        <c:dLbls>
          <c:showLegendKey val="0"/>
          <c:showVal val="0"/>
          <c:showCatName val="0"/>
          <c:showSerName val="0"/>
          <c:showPercent val="0"/>
          <c:showBubbleSize val="0"/>
        </c:dLbls>
        <c:gapWidth val="150"/>
        <c:axId val="133693800"/>
        <c:axId val="13369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693800"/>
        <c:axId val="133694192"/>
      </c:lineChart>
      <c:dateAx>
        <c:axId val="133693800"/>
        <c:scaling>
          <c:orientation val="minMax"/>
        </c:scaling>
        <c:delete val="1"/>
        <c:axPos val="b"/>
        <c:numFmt formatCode="ge" sourceLinked="1"/>
        <c:majorTickMark val="none"/>
        <c:minorTickMark val="none"/>
        <c:tickLblPos val="none"/>
        <c:crossAx val="133694192"/>
        <c:crosses val="autoZero"/>
        <c:auto val="1"/>
        <c:lblOffset val="100"/>
        <c:baseTimeUnit val="years"/>
      </c:dateAx>
      <c:valAx>
        <c:axId val="13369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9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0679696"/>
        <c:axId val="24068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0679696"/>
        <c:axId val="240680088"/>
      </c:lineChart>
      <c:dateAx>
        <c:axId val="240679696"/>
        <c:scaling>
          <c:orientation val="minMax"/>
        </c:scaling>
        <c:delete val="1"/>
        <c:axPos val="b"/>
        <c:numFmt formatCode="ge" sourceLinked="1"/>
        <c:majorTickMark val="none"/>
        <c:minorTickMark val="none"/>
        <c:tickLblPos val="none"/>
        <c:crossAx val="240680088"/>
        <c:crosses val="autoZero"/>
        <c:auto val="1"/>
        <c:lblOffset val="100"/>
        <c:baseTimeUnit val="years"/>
      </c:dateAx>
      <c:valAx>
        <c:axId val="2406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67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301168"/>
        <c:axId val="241301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01168"/>
        <c:axId val="241301560"/>
      </c:lineChart>
      <c:dateAx>
        <c:axId val="241301168"/>
        <c:scaling>
          <c:orientation val="minMax"/>
        </c:scaling>
        <c:delete val="1"/>
        <c:axPos val="b"/>
        <c:numFmt formatCode="ge" sourceLinked="1"/>
        <c:majorTickMark val="none"/>
        <c:minorTickMark val="none"/>
        <c:tickLblPos val="none"/>
        <c:crossAx val="241301560"/>
        <c:crosses val="autoZero"/>
        <c:auto val="1"/>
        <c:lblOffset val="100"/>
        <c:baseTimeUnit val="years"/>
      </c:dateAx>
      <c:valAx>
        <c:axId val="241301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0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302736"/>
        <c:axId val="24108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302736"/>
        <c:axId val="241080392"/>
      </c:lineChart>
      <c:dateAx>
        <c:axId val="241302736"/>
        <c:scaling>
          <c:orientation val="minMax"/>
        </c:scaling>
        <c:delete val="1"/>
        <c:axPos val="b"/>
        <c:numFmt formatCode="ge" sourceLinked="1"/>
        <c:majorTickMark val="none"/>
        <c:minorTickMark val="none"/>
        <c:tickLblPos val="none"/>
        <c:crossAx val="241080392"/>
        <c:crosses val="autoZero"/>
        <c:auto val="1"/>
        <c:lblOffset val="100"/>
        <c:baseTimeUnit val="years"/>
      </c:dateAx>
      <c:valAx>
        <c:axId val="24108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0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1081960"/>
        <c:axId val="24108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1081960"/>
        <c:axId val="241082352"/>
      </c:lineChart>
      <c:dateAx>
        <c:axId val="241081960"/>
        <c:scaling>
          <c:orientation val="minMax"/>
        </c:scaling>
        <c:delete val="1"/>
        <c:axPos val="b"/>
        <c:numFmt formatCode="ge" sourceLinked="1"/>
        <c:majorTickMark val="none"/>
        <c:minorTickMark val="none"/>
        <c:tickLblPos val="none"/>
        <c:crossAx val="241082352"/>
        <c:crosses val="autoZero"/>
        <c:auto val="1"/>
        <c:lblOffset val="100"/>
        <c:baseTimeUnit val="years"/>
      </c:dateAx>
      <c:valAx>
        <c:axId val="24108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8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367.51</c:v>
                </c:pt>
                <c:pt idx="1">
                  <c:v>170.97</c:v>
                </c:pt>
                <c:pt idx="2">
                  <c:v>421.58</c:v>
                </c:pt>
                <c:pt idx="3">
                  <c:v>765.79</c:v>
                </c:pt>
                <c:pt idx="4">
                  <c:v>572.37</c:v>
                </c:pt>
              </c:numCache>
            </c:numRef>
          </c:val>
        </c:ser>
        <c:dLbls>
          <c:showLegendKey val="0"/>
          <c:showVal val="0"/>
          <c:showCatName val="0"/>
          <c:showSerName val="0"/>
          <c:showPercent val="0"/>
          <c:showBubbleSize val="0"/>
        </c:dLbls>
        <c:gapWidth val="150"/>
        <c:axId val="241083528"/>
        <c:axId val="24108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1791.46</c:v>
                </c:pt>
                <c:pt idx="3">
                  <c:v>1826.49</c:v>
                </c:pt>
                <c:pt idx="4">
                  <c:v>1696.96</c:v>
                </c:pt>
              </c:numCache>
            </c:numRef>
          </c:val>
          <c:smooth val="0"/>
        </c:ser>
        <c:dLbls>
          <c:showLegendKey val="0"/>
          <c:showVal val="0"/>
          <c:showCatName val="0"/>
          <c:showSerName val="0"/>
          <c:showPercent val="0"/>
          <c:showBubbleSize val="0"/>
        </c:dLbls>
        <c:marker val="1"/>
        <c:smooth val="0"/>
        <c:axId val="241083528"/>
        <c:axId val="241083920"/>
      </c:lineChart>
      <c:dateAx>
        <c:axId val="241083528"/>
        <c:scaling>
          <c:orientation val="minMax"/>
        </c:scaling>
        <c:delete val="1"/>
        <c:axPos val="b"/>
        <c:numFmt formatCode="ge" sourceLinked="1"/>
        <c:majorTickMark val="none"/>
        <c:minorTickMark val="none"/>
        <c:tickLblPos val="none"/>
        <c:crossAx val="241083920"/>
        <c:crosses val="autoZero"/>
        <c:auto val="1"/>
        <c:lblOffset val="100"/>
        <c:baseTimeUnit val="years"/>
      </c:dateAx>
      <c:valAx>
        <c:axId val="24108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8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86.49</c:v>
                </c:pt>
                <c:pt idx="1">
                  <c:v>70</c:v>
                </c:pt>
                <c:pt idx="2">
                  <c:v>65.55</c:v>
                </c:pt>
                <c:pt idx="3">
                  <c:v>83.14</c:v>
                </c:pt>
                <c:pt idx="4">
                  <c:v>101.98</c:v>
                </c:pt>
              </c:numCache>
            </c:numRef>
          </c:val>
        </c:ser>
        <c:dLbls>
          <c:showLegendKey val="0"/>
          <c:showVal val="0"/>
          <c:showCatName val="0"/>
          <c:showSerName val="0"/>
          <c:showPercent val="0"/>
          <c:showBubbleSize val="0"/>
        </c:dLbls>
        <c:gapWidth val="150"/>
        <c:axId val="241081568"/>
        <c:axId val="24120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51.28</c:v>
                </c:pt>
                <c:pt idx="3">
                  <c:v>48</c:v>
                </c:pt>
                <c:pt idx="4">
                  <c:v>47.23</c:v>
                </c:pt>
              </c:numCache>
            </c:numRef>
          </c:val>
          <c:smooth val="0"/>
        </c:ser>
        <c:dLbls>
          <c:showLegendKey val="0"/>
          <c:showVal val="0"/>
          <c:showCatName val="0"/>
          <c:showSerName val="0"/>
          <c:showPercent val="0"/>
          <c:showBubbleSize val="0"/>
        </c:dLbls>
        <c:marker val="1"/>
        <c:smooth val="0"/>
        <c:axId val="241081568"/>
        <c:axId val="241200168"/>
      </c:lineChart>
      <c:dateAx>
        <c:axId val="241081568"/>
        <c:scaling>
          <c:orientation val="minMax"/>
        </c:scaling>
        <c:delete val="1"/>
        <c:axPos val="b"/>
        <c:numFmt formatCode="ge" sourceLinked="1"/>
        <c:majorTickMark val="none"/>
        <c:minorTickMark val="none"/>
        <c:tickLblPos val="none"/>
        <c:crossAx val="241200168"/>
        <c:crosses val="autoZero"/>
        <c:auto val="1"/>
        <c:lblOffset val="100"/>
        <c:baseTimeUnit val="years"/>
      </c:dateAx>
      <c:valAx>
        <c:axId val="24120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0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193.5</c:v>
                </c:pt>
                <c:pt idx="1">
                  <c:v>239.56</c:v>
                </c:pt>
                <c:pt idx="2">
                  <c:v>257.81</c:v>
                </c:pt>
                <c:pt idx="3">
                  <c:v>203.47</c:v>
                </c:pt>
                <c:pt idx="4">
                  <c:v>169.15</c:v>
                </c:pt>
              </c:numCache>
            </c:numRef>
          </c:val>
        </c:ser>
        <c:dLbls>
          <c:showLegendKey val="0"/>
          <c:showVal val="0"/>
          <c:showCatName val="0"/>
          <c:showSerName val="0"/>
          <c:showPercent val="0"/>
          <c:showBubbleSize val="0"/>
        </c:dLbls>
        <c:gapWidth val="150"/>
        <c:axId val="241201344"/>
        <c:axId val="24120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311.81</c:v>
                </c:pt>
                <c:pt idx="3">
                  <c:v>334.37</c:v>
                </c:pt>
                <c:pt idx="4">
                  <c:v>351.41</c:v>
                </c:pt>
              </c:numCache>
            </c:numRef>
          </c:val>
          <c:smooth val="0"/>
        </c:ser>
        <c:dLbls>
          <c:showLegendKey val="0"/>
          <c:showVal val="0"/>
          <c:showCatName val="0"/>
          <c:showSerName val="0"/>
          <c:showPercent val="0"/>
          <c:showBubbleSize val="0"/>
        </c:dLbls>
        <c:marker val="1"/>
        <c:smooth val="0"/>
        <c:axId val="241201344"/>
        <c:axId val="241201736"/>
      </c:lineChart>
      <c:dateAx>
        <c:axId val="241201344"/>
        <c:scaling>
          <c:orientation val="minMax"/>
        </c:scaling>
        <c:delete val="1"/>
        <c:axPos val="b"/>
        <c:numFmt formatCode="ge" sourceLinked="1"/>
        <c:majorTickMark val="none"/>
        <c:minorTickMark val="none"/>
        <c:tickLblPos val="none"/>
        <c:crossAx val="241201736"/>
        <c:crosses val="autoZero"/>
        <c:auto val="1"/>
        <c:lblOffset val="100"/>
        <c:baseTimeUnit val="years"/>
      </c:dateAx>
      <c:valAx>
        <c:axId val="24120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2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茂木町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Cd3</v>
      </c>
      <c r="X8" s="46"/>
      <c r="Y8" s="46"/>
      <c r="Z8" s="46"/>
      <c r="AA8" s="46"/>
      <c r="AB8" s="46"/>
      <c r="AC8" s="46"/>
      <c r="AD8" s="3"/>
      <c r="AE8" s="3"/>
      <c r="AF8" s="3"/>
      <c r="AG8" s="3"/>
      <c r="AH8" s="3"/>
      <c r="AI8" s="3"/>
      <c r="AJ8" s="3"/>
      <c r="AK8" s="3"/>
      <c r="AL8" s="47">
        <f>データ!R6</f>
        <v>14251</v>
      </c>
      <c r="AM8" s="47"/>
      <c r="AN8" s="47"/>
      <c r="AO8" s="47"/>
      <c r="AP8" s="47"/>
      <c r="AQ8" s="47"/>
      <c r="AR8" s="47"/>
      <c r="AS8" s="47"/>
      <c r="AT8" s="43">
        <f>データ!S6</f>
        <v>172.69</v>
      </c>
      <c r="AU8" s="43"/>
      <c r="AV8" s="43"/>
      <c r="AW8" s="43"/>
      <c r="AX8" s="43"/>
      <c r="AY8" s="43"/>
      <c r="AZ8" s="43"/>
      <c r="BA8" s="43"/>
      <c r="BB8" s="43">
        <f>データ!T6</f>
        <v>82.52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19.36</v>
      </c>
      <c r="Q10" s="43"/>
      <c r="R10" s="43"/>
      <c r="S10" s="43"/>
      <c r="T10" s="43"/>
      <c r="U10" s="43"/>
      <c r="V10" s="43"/>
      <c r="W10" s="43">
        <f>データ!P6</f>
        <v>95.21</v>
      </c>
      <c r="X10" s="43"/>
      <c r="Y10" s="43"/>
      <c r="Z10" s="43"/>
      <c r="AA10" s="43"/>
      <c r="AB10" s="43"/>
      <c r="AC10" s="43"/>
      <c r="AD10" s="47">
        <f>データ!Q6</f>
        <v>2835</v>
      </c>
      <c r="AE10" s="47"/>
      <c r="AF10" s="47"/>
      <c r="AG10" s="47"/>
      <c r="AH10" s="47"/>
      <c r="AI10" s="47"/>
      <c r="AJ10" s="47"/>
      <c r="AK10" s="2"/>
      <c r="AL10" s="47">
        <f>データ!U6</f>
        <v>2734</v>
      </c>
      <c r="AM10" s="47"/>
      <c r="AN10" s="47"/>
      <c r="AO10" s="47"/>
      <c r="AP10" s="47"/>
      <c r="AQ10" s="47"/>
      <c r="AR10" s="47"/>
      <c r="AS10" s="47"/>
      <c r="AT10" s="43">
        <f>データ!V6</f>
        <v>1.17</v>
      </c>
      <c r="AU10" s="43"/>
      <c r="AV10" s="43"/>
      <c r="AW10" s="43"/>
      <c r="AX10" s="43"/>
      <c r="AY10" s="43"/>
      <c r="AZ10" s="43"/>
      <c r="BA10" s="43"/>
      <c r="BB10" s="43">
        <f>データ!W6</f>
        <v>2336.75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93432</v>
      </c>
      <c r="D6" s="31">
        <f t="shared" si="3"/>
        <v>47</v>
      </c>
      <c r="E6" s="31">
        <f t="shared" si="3"/>
        <v>17</v>
      </c>
      <c r="F6" s="31">
        <f t="shared" si="3"/>
        <v>1</v>
      </c>
      <c r="G6" s="31">
        <f t="shared" si="3"/>
        <v>0</v>
      </c>
      <c r="H6" s="31" t="str">
        <f t="shared" si="3"/>
        <v>栃木県　茂木町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19.36</v>
      </c>
      <c r="P6" s="32">
        <f t="shared" si="3"/>
        <v>95.21</v>
      </c>
      <c r="Q6" s="32">
        <f t="shared" si="3"/>
        <v>2835</v>
      </c>
      <c r="R6" s="32">
        <f t="shared" si="3"/>
        <v>14251</v>
      </c>
      <c r="S6" s="32">
        <f t="shared" si="3"/>
        <v>172.69</v>
      </c>
      <c r="T6" s="32">
        <f t="shared" si="3"/>
        <v>82.52</v>
      </c>
      <c r="U6" s="32">
        <f t="shared" si="3"/>
        <v>2734</v>
      </c>
      <c r="V6" s="32">
        <f t="shared" si="3"/>
        <v>1.17</v>
      </c>
      <c r="W6" s="32">
        <f t="shared" si="3"/>
        <v>2336.75</v>
      </c>
      <c r="X6" s="33">
        <f>IF(X7="",NA(),X7)</f>
        <v>84.16</v>
      </c>
      <c r="Y6" s="33">
        <f t="shared" ref="Y6:AG6" si="4">IF(Y7="",NA(),Y7)</f>
        <v>83.82</v>
      </c>
      <c r="Z6" s="33">
        <f t="shared" si="4"/>
        <v>78.260000000000005</v>
      </c>
      <c r="AA6" s="33">
        <f t="shared" si="4"/>
        <v>83.2</v>
      </c>
      <c r="AB6" s="33">
        <f t="shared" si="4"/>
        <v>88.04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367.51</v>
      </c>
      <c r="BF6" s="33">
        <f t="shared" ref="BF6:BN6" si="7">IF(BF7="",NA(),BF7)</f>
        <v>170.97</v>
      </c>
      <c r="BG6" s="33">
        <f t="shared" si="7"/>
        <v>421.58</v>
      </c>
      <c r="BH6" s="33">
        <f t="shared" si="7"/>
        <v>765.79</v>
      </c>
      <c r="BI6" s="33">
        <f t="shared" si="7"/>
        <v>572.37</v>
      </c>
      <c r="BJ6" s="33">
        <f t="shared" si="7"/>
        <v>1882.66</v>
      </c>
      <c r="BK6" s="33">
        <f t="shared" si="7"/>
        <v>1749.66</v>
      </c>
      <c r="BL6" s="33">
        <f t="shared" si="7"/>
        <v>1791.46</v>
      </c>
      <c r="BM6" s="33">
        <f t="shared" si="7"/>
        <v>1826.49</v>
      </c>
      <c r="BN6" s="33">
        <f t="shared" si="7"/>
        <v>1696.96</v>
      </c>
      <c r="BO6" s="32" t="str">
        <f>IF(BO7="","",IF(BO7="-","【-】","【"&amp;SUBSTITUTE(TEXT(BO7,"#,##0.00"),"-","△")&amp;"】"))</f>
        <v>【776.35】</v>
      </c>
      <c r="BP6" s="33">
        <f>IF(BP7="",NA(),BP7)</f>
        <v>86.49</v>
      </c>
      <c r="BQ6" s="33">
        <f t="shared" ref="BQ6:BY6" si="8">IF(BQ7="",NA(),BQ7)</f>
        <v>70</v>
      </c>
      <c r="BR6" s="33">
        <f t="shared" si="8"/>
        <v>65.55</v>
      </c>
      <c r="BS6" s="33">
        <f t="shared" si="8"/>
        <v>83.14</v>
      </c>
      <c r="BT6" s="33">
        <f t="shared" si="8"/>
        <v>101.98</v>
      </c>
      <c r="BU6" s="33">
        <f t="shared" si="8"/>
        <v>54.67</v>
      </c>
      <c r="BV6" s="33">
        <f t="shared" si="8"/>
        <v>54.46</v>
      </c>
      <c r="BW6" s="33">
        <f t="shared" si="8"/>
        <v>51.28</v>
      </c>
      <c r="BX6" s="33">
        <f t="shared" si="8"/>
        <v>48</v>
      </c>
      <c r="BY6" s="33">
        <f t="shared" si="8"/>
        <v>47.23</v>
      </c>
      <c r="BZ6" s="32" t="str">
        <f>IF(BZ7="","",IF(BZ7="-","【-】","【"&amp;SUBSTITUTE(TEXT(BZ7,"#,##0.00"),"-","△")&amp;"】"))</f>
        <v>【96.57】</v>
      </c>
      <c r="CA6" s="33">
        <f>IF(CA7="",NA(),CA7)</f>
        <v>193.5</v>
      </c>
      <c r="CB6" s="33">
        <f t="shared" ref="CB6:CJ6" si="9">IF(CB7="",NA(),CB7)</f>
        <v>239.56</v>
      </c>
      <c r="CC6" s="33">
        <f t="shared" si="9"/>
        <v>257.81</v>
      </c>
      <c r="CD6" s="33">
        <f t="shared" si="9"/>
        <v>203.47</v>
      </c>
      <c r="CE6" s="33">
        <f t="shared" si="9"/>
        <v>169.15</v>
      </c>
      <c r="CF6" s="33">
        <f t="shared" si="9"/>
        <v>290.26</v>
      </c>
      <c r="CG6" s="33">
        <f t="shared" si="9"/>
        <v>293.08999999999997</v>
      </c>
      <c r="CH6" s="33">
        <f t="shared" si="9"/>
        <v>311.81</v>
      </c>
      <c r="CI6" s="33">
        <f t="shared" si="9"/>
        <v>334.37</v>
      </c>
      <c r="CJ6" s="33">
        <f t="shared" si="9"/>
        <v>351.41</v>
      </c>
      <c r="CK6" s="32" t="str">
        <f>IF(CK7="","",IF(CK7="-","【-】","【"&amp;SUBSTITUTE(TEXT(CK7,"#,##0.00"),"-","△")&amp;"】"))</f>
        <v>【142.28】</v>
      </c>
      <c r="CL6" s="33">
        <f>IF(CL7="",NA(),CL7)</f>
        <v>21.5</v>
      </c>
      <c r="CM6" s="33">
        <f t="shared" ref="CM6:CU6" si="10">IF(CM7="",NA(),CM7)</f>
        <v>22.33</v>
      </c>
      <c r="CN6" s="33">
        <f t="shared" si="10"/>
        <v>22.33</v>
      </c>
      <c r="CO6" s="33">
        <f t="shared" si="10"/>
        <v>22.96</v>
      </c>
      <c r="CP6" s="33">
        <f t="shared" si="10"/>
        <v>24.17</v>
      </c>
      <c r="CQ6" s="33">
        <f t="shared" si="10"/>
        <v>39.770000000000003</v>
      </c>
      <c r="CR6" s="33">
        <f t="shared" si="10"/>
        <v>38.950000000000003</v>
      </c>
      <c r="CS6" s="33">
        <f t="shared" si="10"/>
        <v>41.95</v>
      </c>
      <c r="CT6" s="33">
        <f t="shared" si="10"/>
        <v>40.71</v>
      </c>
      <c r="CU6" s="33">
        <f t="shared" si="10"/>
        <v>43.53</v>
      </c>
      <c r="CV6" s="32" t="str">
        <f>IF(CV7="","",IF(CV7="-","【-】","【"&amp;SUBSTITUTE(TEXT(CV7,"#,##0.00"),"-","△")&amp;"】"))</f>
        <v>【60.35】</v>
      </c>
      <c r="CW6" s="33">
        <f>IF(CW7="",NA(),CW7)</f>
        <v>58.35</v>
      </c>
      <c r="CX6" s="33">
        <f t="shared" ref="CX6:DF6" si="11">IF(CX7="",NA(),CX7)</f>
        <v>59.14</v>
      </c>
      <c r="CY6" s="33">
        <f t="shared" si="11"/>
        <v>60.17</v>
      </c>
      <c r="CZ6" s="33">
        <f t="shared" si="11"/>
        <v>61.53</v>
      </c>
      <c r="DA6" s="33">
        <f t="shared" si="11"/>
        <v>62.29</v>
      </c>
      <c r="DB6" s="33">
        <f t="shared" si="11"/>
        <v>65.66</v>
      </c>
      <c r="DC6" s="33">
        <f t="shared" si="11"/>
        <v>65.599999999999994</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0.14000000000000001</v>
      </c>
      <c r="EL6" s="32">
        <f t="shared" si="14"/>
        <v>0</v>
      </c>
      <c r="EM6" s="33">
        <f t="shared" si="14"/>
        <v>0.17</v>
      </c>
      <c r="EN6" s="32" t="str">
        <f>IF(EN7="","",IF(EN7="-","【-】","【"&amp;SUBSTITUTE(TEXT(EN7,"#,##0.00"),"-","△")&amp;"】"))</f>
        <v>【0.17】</v>
      </c>
    </row>
    <row r="7" spans="1:144" s="34" customFormat="1">
      <c r="A7" s="26"/>
      <c r="B7" s="35">
        <v>2014</v>
      </c>
      <c r="C7" s="35">
        <v>93432</v>
      </c>
      <c r="D7" s="35">
        <v>47</v>
      </c>
      <c r="E7" s="35">
        <v>17</v>
      </c>
      <c r="F7" s="35">
        <v>1</v>
      </c>
      <c r="G7" s="35">
        <v>0</v>
      </c>
      <c r="H7" s="35" t="s">
        <v>96</v>
      </c>
      <c r="I7" s="35" t="s">
        <v>97</v>
      </c>
      <c r="J7" s="35" t="s">
        <v>98</v>
      </c>
      <c r="K7" s="35" t="s">
        <v>99</v>
      </c>
      <c r="L7" s="35" t="s">
        <v>100</v>
      </c>
      <c r="M7" s="36" t="s">
        <v>101</v>
      </c>
      <c r="N7" s="36" t="s">
        <v>102</v>
      </c>
      <c r="O7" s="36">
        <v>19.36</v>
      </c>
      <c r="P7" s="36">
        <v>95.21</v>
      </c>
      <c r="Q7" s="36">
        <v>2835</v>
      </c>
      <c r="R7" s="36">
        <v>14251</v>
      </c>
      <c r="S7" s="36">
        <v>172.69</v>
      </c>
      <c r="T7" s="36">
        <v>82.52</v>
      </c>
      <c r="U7" s="36">
        <v>2734</v>
      </c>
      <c r="V7" s="36">
        <v>1.17</v>
      </c>
      <c r="W7" s="36">
        <v>2336.75</v>
      </c>
      <c r="X7" s="36">
        <v>84.16</v>
      </c>
      <c r="Y7" s="36">
        <v>83.82</v>
      </c>
      <c r="Z7" s="36">
        <v>78.260000000000005</v>
      </c>
      <c r="AA7" s="36">
        <v>83.2</v>
      </c>
      <c r="AB7" s="36">
        <v>88.04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367.51</v>
      </c>
      <c r="BF7" s="36">
        <v>170.97</v>
      </c>
      <c r="BG7" s="36">
        <v>421.58</v>
      </c>
      <c r="BH7" s="36">
        <v>765.79</v>
      </c>
      <c r="BI7" s="36">
        <v>572.37</v>
      </c>
      <c r="BJ7" s="36">
        <v>1882.66</v>
      </c>
      <c r="BK7" s="36">
        <v>1749.66</v>
      </c>
      <c r="BL7" s="36">
        <v>1791.46</v>
      </c>
      <c r="BM7" s="36">
        <v>1826.49</v>
      </c>
      <c r="BN7" s="36">
        <v>1696.96</v>
      </c>
      <c r="BO7" s="36">
        <v>776.35</v>
      </c>
      <c r="BP7" s="36">
        <v>86.49</v>
      </c>
      <c r="BQ7" s="36">
        <v>70</v>
      </c>
      <c r="BR7" s="36">
        <v>65.55</v>
      </c>
      <c r="BS7" s="36">
        <v>83.14</v>
      </c>
      <c r="BT7" s="36">
        <v>101.98</v>
      </c>
      <c r="BU7" s="36">
        <v>54.67</v>
      </c>
      <c r="BV7" s="36">
        <v>54.46</v>
      </c>
      <c r="BW7" s="36">
        <v>51.28</v>
      </c>
      <c r="BX7" s="36">
        <v>48</v>
      </c>
      <c r="BY7" s="36">
        <v>47.23</v>
      </c>
      <c r="BZ7" s="36">
        <v>96.57</v>
      </c>
      <c r="CA7" s="36">
        <v>193.5</v>
      </c>
      <c r="CB7" s="36">
        <v>239.56</v>
      </c>
      <c r="CC7" s="36">
        <v>257.81</v>
      </c>
      <c r="CD7" s="36">
        <v>203.47</v>
      </c>
      <c r="CE7" s="36">
        <v>169.15</v>
      </c>
      <c r="CF7" s="36">
        <v>290.26</v>
      </c>
      <c r="CG7" s="36">
        <v>293.08999999999997</v>
      </c>
      <c r="CH7" s="36">
        <v>311.81</v>
      </c>
      <c r="CI7" s="36">
        <v>334.37</v>
      </c>
      <c r="CJ7" s="36">
        <v>351.41</v>
      </c>
      <c r="CK7" s="36">
        <v>142.28</v>
      </c>
      <c r="CL7" s="36">
        <v>21.5</v>
      </c>
      <c r="CM7" s="36">
        <v>22.33</v>
      </c>
      <c r="CN7" s="36">
        <v>22.33</v>
      </c>
      <c r="CO7" s="36">
        <v>22.96</v>
      </c>
      <c r="CP7" s="36">
        <v>24.17</v>
      </c>
      <c r="CQ7" s="36">
        <v>39.770000000000003</v>
      </c>
      <c r="CR7" s="36">
        <v>38.950000000000003</v>
      </c>
      <c r="CS7" s="36">
        <v>41.95</v>
      </c>
      <c r="CT7" s="36">
        <v>40.71</v>
      </c>
      <c r="CU7" s="36">
        <v>43.53</v>
      </c>
      <c r="CV7" s="36">
        <v>60.35</v>
      </c>
      <c r="CW7" s="36">
        <v>58.35</v>
      </c>
      <c r="CX7" s="36">
        <v>59.14</v>
      </c>
      <c r="CY7" s="36">
        <v>60.17</v>
      </c>
      <c r="CZ7" s="36">
        <v>61.53</v>
      </c>
      <c r="DA7" s="36">
        <v>62.29</v>
      </c>
      <c r="DB7" s="36">
        <v>65.66</v>
      </c>
      <c r="DC7" s="36">
        <v>65.599999999999994</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2016-02-16T07:06:49Z</cp:lastPrinted>
  <dcterms:created xsi:type="dcterms:W3CDTF">2016-02-03T08:49:02Z</dcterms:created>
  <dcterms:modified xsi:type="dcterms:W3CDTF">2016-02-16T07:07:30Z</dcterms:modified>
  <cp:category/>
</cp:coreProperties>
</file>